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122351\Desktop\"/>
    </mc:Choice>
  </mc:AlternateContent>
  <xr:revisionPtr revIDLastSave="0" documentId="13_ncr:1_{1DE9B7C1-2C8B-4853-B910-2406E6A643F7}" xr6:coauthVersionLast="47" xr6:coauthVersionMax="47" xr10:uidLastSave="{00000000-0000-0000-0000-000000000000}"/>
  <workbookProtection workbookAlgorithmName="SHA-512" workbookHashValue="mCR9kkUc8fnKVOYEsQ8XeEzNM9Ty55Aj/j82HOv1CZLJVhfdVJbO1bVCt64g9Md3o76AjcvExJLOzEnsr/CH+w==" workbookSaltValue="vz+aARAumEP1e8EyWZSphQ==" workbookSpinCount="100000" lockStructure="1"/>
  <bookViews>
    <workbookView xWindow="-98" yWindow="-98" windowWidth="20715" windowHeight="131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R6" i="5"/>
  <c r="AL8" i="4" s="1"/>
  <c r="Q6" i="5"/>
  <c r="W10" i="4" s="1"/>
  <c r="P6" i="5"/>
  <c r="P10" i="4" s="1"/>
  <c r="O6" i="5"/>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H85" i="4"/>
  <c r="E85" i="4"/>
  <c r="AT10" i="4"/>
  <c r="AL10" i="4"/>
  <c r="I10" i="4"/>
  <c r="B10" i="4"/>
  <c r="AT8" i="4"/>
  <c r="AD8" i="4"/>
  <c r="W8" i="4"/>
  <c r="P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<sst xmlns="http://schemas.openxmlformats.org/spreadsheetml/2006/main" count="228" uniqueCount="112">
  <si>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</si>
  <si>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</si>
  <si>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</si>
  <si>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</si>
  <si>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</si>
  <si>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</si>
  <si>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</si>
  <si>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</si>
  <si>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</si>
  <si>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</si>
  <si>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</si>
  <si>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</si>
  <si>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</si>
  <si>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</si>
  <si>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</si>
  <si>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</si>
  <si>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</si>
  <si>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</si>
  <si>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</si>
  <si>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</si>
  <si>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</si>
  <si>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</si>
  <si>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</si>
  <si>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</si>
  <si>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</si>
  <si>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</si>
  <si>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</si>
  <si>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</si>
  <si>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</si>
  <si>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</si>
  <si>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</si>
  <si>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</si>
  <si>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</si>
  <si>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</si>
  <si>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</si>
  <si>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</si>
  <si>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</si>
  <si>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</si>
  <si>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</si>
  <si>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</si>
  <si>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</si>
  <si>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</si>
  <si>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</si>
  <si>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</si>
  <si>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</si>
  <si>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</si>
  <si>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</si>
  <si>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</si>
  <si>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</si>
  <si>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</si>
  <si>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</si>
  <si>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</si>
  <si>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</si>
  <si>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</si>
  <si>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</si>
  <si>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</si>
  <si>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</si>
  <si>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</si>
  <si>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</si>
  <si>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</si>
  <si>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</si>
  <si>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</si>
  <si>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</si>
  <si>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</si>
  <si>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</si>
  <si>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</si>
  <si>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</si>
  <si>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</si>
  <si>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</si>
  <si>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</si>
  <si>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</si>
  <si>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</si>
  <si>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</si>
  <si>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</si>
  <si>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</si>
  <si>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</si>
  <si>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</si>
  <si>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</si>
  <si>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</si>
  <si>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</si>
  <si>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</si>
  <si>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</si>
  <si>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</si>
  <si>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</si>
  <si>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</si>
  <si>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</si>
  <si>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</si>
  <si>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</si>
  <si>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</si>
  <si>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</si>
  <si>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</si>
  <si>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</si>
  <si>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</si>
  <si>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函館市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</si>
  <si>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</si>
  <si>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</si>
  <si>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</si>
  <si>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</si>
  <si>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</si>
  <si>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</si>
  <si>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</si>
  <si>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</si>
  <si>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</si>
  <si>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</si>
  <si>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</si>
  <si>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</si>
  <si>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</si>
  <si>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</si>
  <si>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</si>
  <si>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水需要の減少に伴い料金収入は減少傾向となっているが，経営の効率化や計画的な施設整備に取り組みながら，概ね健全な経営状況を維持している。
　管路については，法定耐用年数のみを基準とするのではなく劣化状況に応じて更新を図っており，昭和60年代前半から重点的に管路の更新を進めてきた結果，現在は，経年劣化に伴う断水件数が昭和50年代と比べて大幅に減少し，改善されている状況であり，今後については，上下水道事業経営ビジョンに基づき，計画的な施設の整備更新を進め，水道事業の健全な経営の維持に努める。</t>
  </si>
  <si>
    <t>　①有形固定資産減価償却率は，類似団体平均とほぼ同水準となっており，老朽資産の割合は平均的と言える。
　②管路経年化率は，類似団体平均を上回る水準となっているが，管路や設備については，法定耐用年数を経過したものであっても，劣化状況などにより機能が維持できる期間は有効活用している。
　③管路更新率は，類似団体平均を下回る水準となってるが，管種や劣化状況に応じて計画的に管路の更新を進めている。</t>
    <phoneticPr fontId="4"/>
  </si>
  <si>
    <r>
      <t xml:space="preserve">　①経常収支比率は,類似団体平均を下回る水準となっているものの，100％以上となっており，収支は健全な状態にある。
　②累積欠損金比率は，累積欠損金が発生していないため0％となり，健全な状態にある。
　③流動比率は，類似団体平均を下回る水準となっているが，100％以上となっており，短期債務に対する支払い能力は確保されている。
　④企業債残高対給水収益比率は，近年は浄水施設の更新により上昇傾向にある。また，水道料金が比較的低い水準にあることなどにより，類似団体平均を上回る水準となっている。
</t>
    </r>
    <r>
      <rPr>
        <sz val="11"/>
        <rFont val="ＭＳ ゴシック"/>
        <family val="3"/>
        <charset val="128"/>
      </rPr>
      <t>　⑤</t>
    </r>
    <r>
      <rPr>
        <sz val="11"/>
        <color theme="1"/>
        <rFont val="ＭＳ ゴシック"/>
        <family val="3"/>
        <charset val="128"/>
      </rPr>
      <t>料金回収率は，100％以上となっており，経営に必要な経費を料金で賄うことができている。
　⑥給水原価は，類似団体平均を下回る水準となっており，効率的に水を供給している。</t>
    </r>
    <r>
      <rPr>
        <sz val="11"/>
        <rFont val="ＭＳ ゴシック"/>
        <family val="3"/>
        <charset val="128"/>
      </rPr>
      <t xml:space="preserve">
　⑦施設利用率は，施設規模の見直しにより，類似団体平均を</t>
    </r>
    <r>
      <rPr>
        <sz val="11"/>
        <color theme="1"/>
        <rFont val="ＭＳ ゴシック"/>
        <family val="3"/>
        <charset val="128"/>
      </rPr>
      <t>上回る水準となっている。
　⑧有収率は，漏水量の増加により前年度を下回り，類似団体平均よりも低い水準となったが，漏水防止調査の計画的な実施により，今後においても引き続き有収率の向上に向けた取組を進める。</t>
    </r>
    <rPh sb="214" eb="216">
      <t>ケイコウ</t>
    </rPh>
    <rPh sb="381" eb="385">
      <t>シセツキボ</t>
    </rPh>
    <rPh sb="386" eb="388">
      <t>ミナオ</t>
    </rPh>
    <rPh sb="400" eb="402">
      <t>ウワマワ</t>
    </rPh>
    <rPh sb="403" eb="405">
      <t>スイジュン</t>
    </rPh>
    <rPh sb="433" eb="435">
      <t>シタマワ</t>
    </rPh>
    <rPh sb="446" eb="447">
      <t>ヒク</t>
    </rPh>
    <rPh sb="448" eb="450">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</si>
</sst>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0.45</c:v>
                </c:pt>
                <c:pt idx="1">
                  <c:v>0.45</c:v>
                </c:pt>
                <c:pt idx="2">
                  <c:v>0.56000000000000005</c:v>
                </c:pt>
                <c:pt idx="3">
                  <c:v>0.47</c:v>
                </c:pt>
                <c:pt idx="4">
                  <c:v>0.35</c:v>
                </c:pt>
              </c:numCache>
            </c:numRef>
          </c:val>
          <c:extLst>
            <c:ext xmlns:c16="http://schemas.microsoft.com/office/drawing/2014/chart" uri="{C3380CC4-5D6E-409C-BE32-E72D297353CC}">
              <c16:uniqueId val="{00000000-E22B-4391-81FA-5671A9563C0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0.69</c:v>
                </c:pt>
                <c:pt idx="3">
                  <c:v>0.67</c:v>
                </c:pt>
                <c:pt idx="4">
                  <c:v>0.61</c:v>
                </c:pt>
              </c:numCache>
            </c:numRef>
          </c:val>
          <c:smooth val="0"/>
          <c:extLst>
            <c:ext xmlns:c16="http://schemas.microsoft.com/office/drawing/2014/chart" uri="{C3380CC4-5D6E-409C-BE32-E72D297353CC}">
              <c16:uniqueId val="{00000001-E22B-4391-81FA-5671A9563C0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55.6</c:v>
                </c:pt>
                <c:pt idx="1">
                  <c:v>54.77</c:v>
                </c:pt>
                <c:pt idx="2">
                  <c:v>85.85</c:v>
                </c:pt>
                <c:pt idx="3">
                  <c:v>85.83</c:v>
                </c:pt>
                <c:pt idx="4">
                  <c:v>86.58</c:v>
                </c:pt>
              </c:numCache>
            </c:numRef>
          </c:val>
          <c:extLst>
            <c:ext xmlns:c16="http://schemas.microsoft.com/office/drawing/2014/chart" uri="{C3380CC4-5D6E-409C-BE32-E72D297353CC}">
              <c16:uniqueId val="{00000000-E1CD-4921-A806-4E10C89F7F0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62.57</c:v>
                </c:pt>
                <c:pt idx="3">
                  <c:v>61.56</c:v>
                </c:pt>
                <c:pt idx="4">
                  <c:v>60.84</c:v>
                </c:pt>
              </c:numCache>
            </c:numRef>
          </c:val>
          <c:smooth val="0"/>
          <c:extLst>
            <c:ext xmlns:c16="http://schemas.microsoft.com/office/drawing/2014/chart" uri="{C3380CC4-5D6E-409C-BE32-E72D297353CC}">
              <c16:uniqueId val="{00000001-E1CD-4921-A806-4E10C89F7F0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85.08</c:v>
                </c:pt>
                <c:pt idx="1">
                  <c:v>84.17</c:v>
                </c:pt>
                <c:pt idx="2">
                  <c:v>83.54</c:v>
                </c:pt>
                <c:pt idx="3">
                  <c:v>83.24</c:v>
                </c:pt>
                <c:pt idx="4">
                  <c:v>82.23</c:v>
                </c:pt>
              </c:numCache>
            </c:numRef>
          </c:val>
          <c:extLst>
            <c:ext xmlns:c16="http://schemas.microsoft.com/office/drawing/2014/chart" uri="{C3380CC4-5D6E-409C-BE32-E72D297353CC}">
              <c16:uniqueId val="{00000000-551F-43A9-BB5B-9F1E9FF4954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90.21</c:v>
                </c:pt>
                <c:pt idx="3">
                  <c:v>90.11</c:v>
                </c:pt>
                <c:pt idx="4">
                  <c:v>89.73</c:v>
                </c:pt>
              </c:numCache>
            </c:numRef>
          </c:val>
          <c:smooth val="0"/>
          <c:extLst>
            <c:ext xmlns:c16="http://schemas.microsoft.com/office/drawing/2014/chart" uri="{C3380CC4-5D6E-409C-BE32-E72D297353CC}">
              <c16:uniqueId val="{00000001-551F-43A9-BB5B-9F1E9FF4954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109.37</c:v>
                </c:pt>
                <c:pt idx="1">
                  <c:v>105.39</c:v>
                </c:pt>
                <c:pt idx="2">
                  <c:v>104.57</c:v>
                </c:pt>
                <c:pt idx="3">
                  <c:v>101.68</c:v>
                </c:pt>
                <c:pt idx="4">
                  <c:v>104.7</c:v>
                </c:pt>
              </c:numCache>
            </c:numRef>
          </c:val>
          <c:extLst>
            <c:ext xmlns:c16="http://schemas.microsoft.com/office/drawing/2014/chart" uri="{C3380CC4-5D6E-409C-BE32-E72D297353CC}">
              <c16:uniqueId val="{00000000-F0A5-40C7-8C4C-BAEFE182912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112.26</c:v>
                </c:pt>
                <c:pt idx="3">
                  <c:v>110.04</c:v>
                </c:pt>
                <c:pt idx="4">
                  <c:v>109.67</c:v>
                </c:pt>
              </c:numCache>
            </c:numRef>
          </c:val>
          <c:smooth val="0"/>
          <c:extLst>
            <c:ext xmlns:c16="http://schemas.microsoft.com/office/drawing/2014/chart" uri="{C3380CC4-5D6E-409C-BE32-E72D297353CC}">
              <c16:uniqueId val="{00000001-F0A5-40C7-8C4C-BAEFE182912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54.81</c:v>
                </c:pt>
                <c:pt idx="1">
                  <c:v>54.5</c:v>
                </c:pt>
                <c:pt idx="2">
                  <c:v>53.64</c:v>
                </c:pt>
                <c:pt idx="3">
                  <c:v>54.85</c:v>
                </c:pt>
                <c:pt idx="4">
                  <c:v>55.61</c:v>
                </c:pt>
              </c:numCache>
            </c:numRef>
          </c:val>
          <c:extLst>
            <c:ext xmlns:c16="http://schemas.microsoft.com/office/drawing/2014/chart" uri="{C3380CC4-5D6E-409C-BE32-E72D297353CC}">
              <c16:uniqueId val="{00000000-9234-4925-8BFC-D232DDFA830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50.74</c:v>
                </c:pt>
                <c:pt idx="3">
                  <c:v>51.49</c:v>
                </c:pt>
                <c:pt idx="4">
                  <c:v>51.94</c:v>
                </c:pt>
              </c:numCache>
            </c:numRef>
          </c:val>
          <c:smooth val="0"/>
          <c:extLst>
            <c:ext xmlns:c16="http://schemas.microsoft.com/office/drawing/2014/chart" uri="{C3380CC4-5D6E-409C-BE32-E72D297353CC}">
              <c16:uniqueId val="{00000001-9234-4925-8BFC-D232DDFA830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34.4</c:v>
                </c:pt>
                <c:pt idx="1">
                  <c:v>35.5</c:v>
                </c:pt>
                <c:pt idx="2">
                  <c:v>37.4</c:v>
                </c:pt>
                <c:pt idx="3">
                  <c:v>39</c:v>
                </c:pt>
                <c:pt idx="4">
                  <c:v>41.85</c:v>
                </c:pt>
              </c:numCache>
            </c:numRef>
          </c:val>
          <c:extLst>
            <c:ext xmlns:c16="http://schemas.microsoft.com/office/drawing/2014/chart" uri="{C3380CC4-5D6E-409C-BE32-E72D297353CC}">
              <c16:uniqueId val="{00000000-FE5C-4EBC-A0EA-E0349E14FBC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23.27</c:v>
                </c:pt>
                <c:pt idx="3">
                  <c:v>25.18</c:v>
                </c:pt>
                <c:pt idx="4">
                  <c:v>26.52</c:v>
                </c:pt>
              </c:numCache>
            </c:numRef>
          </c:val>
          <c:smooth val="0"/>
          <c:extLst>
            <c:ext xmlns:c16="http://schemas.microsoft.com/office/drawing/2014/chart" uri="{C3380CC4-5D6E-409C-BE32-E72D297353CC}">
              <c16:uniqueId val="{00000001-FE5C-4EBC-A0EA-E0349E14FBC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DA-4B50-8B16-32F8DB2D1B9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0.25</c:v>
                </c:pt>
                <c:pt idx="3">
                  <c:v>0.13</c:v>
                </c:pt>
                <c:pt idx="4" formatCode="#,##0.00;&quot;△&quot;#,##0.00">
                  <c:v>0</c:v>
                </c:pt>
              </c:numCache>
            </c:numRef>
          </c:val>
          <c:smooth val="0"/>
          <c:extLst>
            <c:ext xmlns:c16="http://schemas.microsoft.com/office/drawing/2014/chart" uri="{C3380CC4-5D6E-409C-BE32-E72D297353CC}">
              <c16:uniqueId val="{00000001-26DA-4B50-8B16-32F8DB2D1B9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214.94</c:v>
                </c:pt>
                <c:pt idx="1">
                  <c:v>192.27</c:v>
                </c:pt>
                <c:pt idx="2">
                  <c:v>203.67</c:v>
                </c:pt>
                <c:pt idx="3">
                  <c:v>187.76</c:v>
                </c:pt>
                <c:pt idx="4">
                  <c:v>202.74</c:v>
                </c:pt>
              </c:numCache>
            </c:numRef>
          </c:val>
          <c:extLst>
            <c:ext xmlns:c16="http://schemas.microsoft.com/office/drawing/2014/chart" uri="{C3380CC4-5D6E-409C-BE32-E72D297353CC}">
              <c16:uniqueId val="{00000000-F328-4739-9ACE-55BEE9E2D46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306.14999999999998</c:v>
                </c:pt>
                <c:pt idx="3">
                  <c:v>297.54000000000002</c:v>
                </c:pt>
                <c:pt idx="4">
                  <c:v>289.44</c:v>
                </c:pt>
              </c:numCache>
            </c:numRef>
          </c:val>
          <c:smooth val="0"/>
          <c:extLst>
            <c:ext xmlns:c16="http://schemas.microsoft.com/office/drawing/2014/chart" uri="{C3380CC4-5D6E-409C-BE32-E72D297353CC}">
              <c16:uniqueId val="{00000001-F328-4739-9ACE-55BEE9E2D46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426.34</c:v>
                </c:pt>
                <c:pt idx="1">
                  <c:v>459.7</c:v>
                </c:pt>
                <c:pt idx="2">
                  <c:v>498.61</c:v>
                </c:pt>
                <c:pt idx="3">
                  <c:v>568.86</c:v>
                </c:pt>
                <c:pt idx="4">
                  <c:v>490.36</c:v>
                </c:pt>
              </c:numCache>
            </c:numRef>
          </c:val>
          <c:extLst>
            <c:ext xmlns:c16="http://schemas.microsoft.com/office/drawing/2014/chart" uri="{C3380CC4-5D6E-409C-BE32-E72D297353CC}">
              <c16:uniqueId val="{00000000-3870-4351-A73A-F16AE4BA59B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285.27</c:v>
                </c:pt>
                <c:pt idx="3">
                  <c:v>294.73</c:v>
                </c:pt>
                <c:pt idx="4">
                  <c:v>301.23</c:v>
                </c:pt>
              </c:numCache>
            </c:numRef>
          </c:val>
          <c:smooth val="0"/>
          <c:extLst>
            <c:ext xmlns:c16="http://schemas.microsoft.com/office/drawing/2014/chart" uri="{C3380CC4-5D6E-409C-BE32-E72D297353CC}">
              <c16:uniqueId val="{00000001-3870-4351-A73A-F16AE4BA59B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101.95</c:v>
                </c:pt>
                <c:pt idx="1">
                  <c:v>97.55</c:v>
                </c:pt>
                <c:pt idx="2">
                  <c:v>97.38</c:v>
                </c:pt>
                <c:pt idx="3">
                  <c:v>84.71</c:v>
                </c:pt>
                <c:pt idx="4">
                  <c:v>103.11</c:v>
                </c:pt>
              </c:numCache>
            </c:numRef>
          </c:val>
          <c:extLst>
            <c:ext xmlns:c16="http://schemas.microsoft.com/office/drawing/2014/chart" uri="{C3380CC4-5D6E-409C-BE32-E72D297353CC}">
              <c16:uniqueId val="{00000000-1D03-447B-A8CA-B549D59D158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105.3</c:v>
                </c:pt>
                <c:pt idx="3">
                  <c:v>99.41</c:v>
                </c:pt>
                <c:pt idx="4">
                  <c:v>101.11</c:v>
                </c:pt>
              </c:numCache>
            </c:numRef>
          </c:val>
          <c:smooth val="0"/>
          <c:extLst>
            <c:ext xmlns:c16="http://schemas.microsoft.com/office/drawing/2014/chart" uri="{C3380CC4-5D6E-409C-BE32-E72D297353CC}">
              <c16:uniqueId val="{00000001-1D03-447B-A8CA-B549D59D158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137.04</c:v>
                </c:pt>
                <c:pt idx="1">
                  <c:v>142.66999999999999</c:v>
                </c:pt>
                <c:pt idx="2">
                  <c:v>143.63</c:v>
                </c:pt>
                <c:pt idx="3">
                  <c:v>144.66999999999999</c:v>
                </c:pt>
                <c:pt idx="4">
                  <c:v>136.79</c:v>
                </c:pt>
              </c:numCache>
            </c:numRef>
          </c:val>
          <c:extLst>
            <c:ext xmlns:c16="http://schemas.microsoft.com/office/drawing/2014/chart" uri="{C3380CC4-5D6E-409C-BE32-E72D297353CC}">
              <c16:uniqueId val="{00000000-4A71-44E5-B0DA-C7CB6CFAB3B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162.77000000000001</c:v>
                </c:pt>
                <c:pt idx="3">
                  <c:v>170.87</c:v>
                </c:pt>
                <c:pt idx="4">
                  <c:v>171.09</c:v>
                </c:pt>
              </c:numCache>
            </c:numRef>
          </c:val>
          <c:smooth val="0"/>
          <c:extLst>
            <c:ext xmlns:c16="http://schemas.microsoft.com/office/drawing/2014/chart" uri="{C3380CC4-5D6E-409C-BE32-E72D297353CC}">
              <c16:uniqueId val="{00000001-4A71-44E5-B0DA-C7CB6CFAB3B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D7" zoomScaleNormal="100" workbookViewId="0">
      <selection activeCell="BL16" sqref="BL16:BZ44"/>
    </sheetView>
  </sheetViews>
  <sheetFormatPr defaultColWidth="2.6640625" defaultRowHeight="12.75" x14ac:dyDescent="0.25"/>
  <cols>
    <col min="1" max="1" width="2.6640625" customWidth="1"/>
    <col min="2" max="62" width="3.79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31" t="str">
        <f>データ!H6</f>
        <v>北海道　函館市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自治体職員</v>
      </c>
      <c r="AE8" s="43"/>
      <c r="AF8" s="43"/>
      <c r="AG8" s="43"/>
      <c r="AH8" s="43"/>
      <c r="AI8" s="43"/>
      <c r="AJ8" s="43"/>
      <c r="AK8" s="2"/>
      <c r="AL8" s="44">
        <f>データ!$R$6</f>
        <v>240218</v>
      </c>
      <c r="AM8" s="44"/>
      <c r="AN8" s="44"/>
      <c r="AO8" s="44"/>
      <c r="AP8" s="44"/>
      <c r="AQ8" s="44"/>
      <c r="AR8" s="44"/>
      <c r="AS8" s="44"/>
      <c r="AT8" s="45">
        <f>データ!$S$6</f>
        <v>677.87</v>
      </c>
      <c r="AU8" s="46"/>
      <c r="AV8" s="46"/>
      <c r="AW8" s="46"/>
      <c r="AX8" s="46"/>
      <c r="AY8" s="46"/>
      <c r="AZ8" s="46"/>
      <c r="BA8" s="46"/>
      <c r="BB8" s="47">
        <f>データ!$T$6</f>
        <v>354.37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5">
      <c r="A10" s="2"/>
      <c r="B10" s="45" t="str">
        <f>データ!$N$6</f>
        <v>-</v>
      </c>
      <c r="C10" s="46"/>
      <c r="D10" s="46"/>
      <c r="E10" s="46"/>
      <c r="F10" s="46"/>
      <c r="G10" s="46"/>
      <c r="H10" s="46"/>
      <c r="I10" s="45">
        <f>データ!$O$6</f>
        <v>43.35</v>
      </c>
      <c r="J10" s="46"/>
      <c r="K10" s="46"/>
      <c r="L10" s="46"/>
      <c r="M10" s="46"/>
      <c r="N10" s="46"/>
      <c r="O10" s="80"/>
      <c r="P10" s="47">
        <f>データ!$P$6</f>
        <v>99.89</v>
      </c>
      <c r="Q10" s="47"/>
      <c r="R10" s="47"/>
      <c r="S10" s="47"/>
      <c r="T10" s="47"/>
      <c r="U10" s="47"/>
      <c r="V10" s="47"/>
      <c r="W10" s="44">
        <f>データ!$Q$6</f>
        <v>1958</v>
      </c>
      <c r="X10" s="44"/>
      <c r="Y10" s="44"/>
      <c r="Z10" s="44"/>
      <c r="AA10" s="44"/>
      <c r="AB10" s="44"/>
      <c r="AC10" s="44"/>
      <c r="AD10" s="2"/>
      <c r="AE10" s="2"/>
      <c r="AF10" s="2"/>
      <c r="AG10" s="2"/>
      <c r="AH10" s="2"/>
      <c r="AI10" s="2"/>
      <c r="AJ10" s="2"/>
      <c r="AK10" s="2"/>
      <c r="AL10" s="44">
        <f>データ!$U$6</f>
        <v>237961</v>
      </c>
      <c r="AM10" s="44"/>
      <c r="AN10" s="44"/>
      <c r="AO10" s="44"/>
      <c r="AP10" s="44"/>
      <c r="AQ10" s="44"/>
      <c r="AR10" s="44"/>
      <c r="AS10" s="44"/>
      <c r="AT10" s="45">
        <f>データ!$V$6</f>
        <v>140.99</v>
      </c>
      <c r="AU10" s="46"/>
      <c r="AV10" s="46"/>
      <c r="AW10" s="46"/>
      <c r="AX10" s="46"/>
      <c r="AY10" s="46"/>
      <c r="AZ10" s="46"/>
      <c r="BA10" s="46"/>
      <c r="BB10" s="47">
        <f>データ!$W$6</f>
        <v>1687.79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5">
      <c r="C83" s="12"/>
    </row>
    <row r="84" spans="1:78" hidden="1" x14ac:dyDescent="0.2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f3qIXe+TWn7yAne7bkHGbupP17s8KEMR0tgPKaFdTIy1v6zIbXHwIFBDfJXE39Jt/eFgTTJ+Frz/PQW4qaT/fw==" saltValue="CDLcjwuCxJc1LlriN4t3Z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2.75" x14ac:dyDescent="0.25"/>
  <cols>
    <col min="2" max="144" width="11.86328125" customWidth="1"/>
  </cols>
  <sheetData>
    <row r="1" spans="1:144" x14ac:dyDescent="0.2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5">
      <c r="A6" s="15" t="s">
        <v>92</v>
      </c>
      <c r="B6" s="20">
        <f>B7</f>
        <v>2023</v>
      </c>
      <c r="C6" s="20">
        <f t="shared" ref="C6:W6" si="3">C7</f>
        <v>12025</v>
      </c>
      <c r="D6" s="20">
        <f t="shared" si="3"/>
        <v>46</v>
      </c>
      <c r="E6" s="20">
        <f t="shared" si="3"/>
        <v>1</v>
      </c>
      <c r="F6" s="20">
        <f t="shared" si="3"/>
        <v>0</v>
      </c>
      <c r="G6" s="20">
        <f t="shared" si="3"/>
        <v>1</v>
      </c>
      <c r="H6" s="20" t="str">
        <f t="shared" si="3"/>
        <v>北海道　函館市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43.35</v>
      </c>
      <c r="P6" s="21">
        <f t="shared" si="3"/>
        <v>99.89</v>
      </c>
      <c r="Q6" s="21">
        <f t="shared" si="3"/>
        <v>1958</v>
      </c>
      <c r="R6" s="21">
        <f t="shared" si="3"/>
        <v>240218</v>
      </c>
      <c r="S6" s="21">
        <f t="shared" si="3"/>
        <v>677.87</v>
      </c>
      <c r="T6" s="21">
        <f t="shared" si="3"/>
        <v>354.37</v>
      </c>
      <c r="U6" s="21">
        <f t="shared" si="3"/>
        <v>237961</v>
      </c>
      <c r="V6" s="21">
        <f t="shared" si="3"/>
        <v>140.99</v>
      </c>
      <c r="W6" s="21">
        <f t="shared" si="3"/>
        <v>1687.79</v>
      </c>
      <c r="X6" s="22">
        <f>IF(X7="",NA(),X7)</f>
        <v>109.37</v>
      </c>
      <c r="Y6" s="22">
        <f t="shared" ref="Y6:AG6" si="4">IF(Y7="",NA(),Y7)</f>
        <v>105.39</v>
      </c>
      <c r="Z6" s="22">
        <f t="shared" si="4"/>
        <v>104.57</v>
      </c>
      <c r="AA6" s="22">
        <f t="shared" si="4"/>
        <v>101.68</v>
      </c>
      <c r="AB6" s="22">
        <f t="shared" si="4"/>
        <v>104.7</v>
      </c>
      <c r="AC6" s="22">
        <f t="shared" si="4"/>
        <v>113.35</v>
      </c>
      <c r="AD6" s="22">
        <f t="shared" si="4"/>
        <v>112.36</v>
      </c>
      <c r="AE6" s="22">
        <f t="shared" si="4"/>
        <v>112.26</v>
      </c>
      <c r="AF6" s="22">
        <f t="shared" si="4"/>
        <v>110.04</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0.25</v>
      </c>
      <c r="AQ6" s="22">
        <f t="shared" si="5"/>
        <v>0.13</v>
      </c>
      <c r="AR6" s="21">
        <f t="shared" si="5"/>
        <v>0</v>
      </c>
      <c r="AS6" s="21" t="str">
        <f>IF(AS7="","",IF(AS7="-","【-】","【"&amp;SUBSTITUTE(TEXT(AS7,"#,##0.00"),"-","△")&amp;"】"))</f>
        <v>【1.50】</v>
      </c>
      <c r="AT6" s="22">
        <f>IF(AT7="",NA(),AT7)</f>
        <v>214.94</v>
      </c>
      <c r="AU6" s="22">
        <f t="shared" ref="AU6:BC6" si="6">IF(AU7="",NA(),AU7)</f>
        <v>192.27</v>
      </c>
      <c r="AV6" s="22">
        <f t="shared" si="6"/>
        <v>203.67</v>
      </c>
      <c r="AW6" s="22">
        <f t="shared" si="6"/>
        <v>187.76</v>
      </c>
      <c r="AX6" s="22">
        <f t="shared" si="6"/>
        <v>202.74</v>
      </c>
      <c r="AY6" s="22">
        <f t="shared" si="6"/>
        <v>309.10000000000002</v>
      </c>
      <c r="AZ6" s="22">
        <f t="shared" si="6"/>
        <v>306.08</v>
      </c>
      <c r="BA6" s="22">
        <f t="shared" si="6"/>
        <v>306.14999999999998</v>
      </c>
      <c r="BB6" s="22">
        <f t="shared" si="6"/>
        <v>297.54000000000002</v>
      </c>
      <c r="BC6" s="22">
        <f t="shared" si="6"/>
        <v>289.44</v>
      </c>
      <c r="BD6" s="21" t="str">
        <f>IF(BD7="","",IF(BD7="-","【-】","【"&amp;SUBSTITUTE(TEXT(BD7,"#,##0.00"),"-","△")&amp;"】"))</f>
        <v>【243.36】</v>
      </c>
      <c r="BE6" s="22">
        <f>IF(BE7="",NA(),BE7)</f>
        <v>426.34</v>
      </c>
      <c r="BF6" s="22">
        <f t="shared" ref="BF6:BN6" si="7">IF(BF7="",NA(),BF7)</f>
        <v>459.7</v>
      </c>
      <c r="BG6" s="22">
        <f t="shared" si="7"/>
        <v>498.61</v>
      </c>
      <c r="BH6" s="22">
        <f t="shared" si="7"/>
        <v>568.86</v>
      </c>
      <c r="BI6" s="22">
        <f t="shared" si="7"/>
        <v>490.36</v>
      </c>
      <c r="BJ6" s="22">
        <f t="shared" si="7"/>
        <v>290.42</v>
      </c>
      <c r="BK6" s="22">
        <f t="shared" si="7"/>
        <v>294.66000000000003</v>
      </c>
      <c r="BL6" s="22">
        <f t="shared" si="7"/>
        <v>285.27</v>
      </c>
      <c r="BM6" s="22">
        <f t="shared" si="7"/>
        <v>294.73</v>
      </c>
      <c r="BN6" s="22">
        <f t="shared" si="7"/>
        <v>301.23</v>
      </c>
      <c r="BO6" s="21" t="str">
        <f>IF(BO7="","",IF(BO7="-","【-】","【"&amp;SUBSTITUTE(TEXT(BO7,"#,##0.00"),"-","△")&amp;"】"))</f>
        <v>【265.93】</v>
      </c>
      <c r="BP6" s="22">
        <f>IF(BP7="",NA(),BP7)</f>
        <v>101.95</v>
      </c>
      <c r="BQ6" s="22">
        <f t="shared" ref="BQ6:BY6" si="8">IF(BQ7="",NA(),BQ7)</f>
        <v>97.55</v>
      </c>
      <c r="BR6" s="22">
        <f t="shared" si="8"/>
        <v>97.38</v>
      </c>
      <c r="BS6" s="22">
        <f t="shared" si="8"/>
        <v>84.71</v>
      </c>
      <c r="BT6" s="22">
        <f t="shared" si="8"/>
        <v>103.11</v>
      </c>
      <c r="BU6" s="22">
        <f t="shared" si="8"/>
        <v>106.11</v>
      </c>
      <c r="BV6" s="22">
        <f t="shared" si="8"/>
        <v>103.75</v>
      </c>
      <c r="BW6" s="22">
        <f t="shared" si="8"/>
        <v>105.3</v>
      </c>
      <c r="BX6" s="22">
        <f t="shared" si="8"/>
        <v>99.41</v>
      </c>
      <c r="BY6" s="22">
        <f t="shared" si="8"/>
        <v>101.11</v>
      </c>
      <c r="BZ6" s="21" t="str">
        <f>IF(BZ7="","",IF(BZ7="-","【-】","【"&amp;SUBSTITUTE(TEXT(BZ7,"#,##0.00"),"-","△")&amp;"】"))</f>
        <v>【97.82】</v>
      </c>
      <c r="CA6" s="22">
        <f>IF(CA7="",NA(),CA7)</f>
        <v>137.04</v>
      </c>
      <c r="CB6" s="22">
        <f t="shared" ref="CB6:CJ6" si="9">IF(CB7="",NA(),CB7)</f>
        <v>142.66999999999999</v>
      </c>
      <c r="CC6" s="22">
        <f t="shared" si="9"/>
        <v>143.63</v>
      </c>
      <c r="CD6" s="22">
        <f t="shared" si="9"/>
        <v>144.66999999999999</v>
      </c>
      <c r="CE6" s="22">
        <f t="shared" si="9"/>
        <v>136.79</v>
      </c>
      <c r="CF6" s="22">
        <f t="shared" si="9"/>
        <v>161.03</v>
      </c>
      <c r="CG6" s="22">
        <f t="shared" si="9"/>
        <v>159.93</v>
      </c>
      <c r="CH6" s="22">
        <f t="shared" si="9"/>
        <v>162.77000000000001</v>
      </c>
      <c r="CI6" s="22">
        <f t="shared" si="9"/>
        <v>170.87</v>
      </c>
      <c r="CJ6" s="22">
        <f t="shared" si="9"/>
        <v>171.09</v>
      </c>
      <c r="CK6" s="21" t="str">
        <f>IF(CK7="","",IF(CK7="-","【-】","【"&amp;SUBSTITUTE(TEXT(CK7,"#,##0.00"),"-","△")&amp;"】"))</f>
        <v>【177.56】</v>
      </c>
      <c r="CL6" s="22">
        <f>IF(CL7="",NA(),CL7)</f>
        <v>55.6</v>
      </c>
      <c r="CM6" s="22">
        <f t="shared" ref="CM6:CU6" si="10">IF(CM7="",NA(),CM7)</f>
        <v>54.77</v>
      </c>
      <c r="CN6" s="22">
        <f t="shared" si="10"/>
        <v>85.85</v>
      </c>
      <c r="CO6" s="22">
        <f t="shared" si="10"/>
        <v>85.83</v>
      </c>
      <c r="CP6" s="22">
        <f t="shared" si="10"/>
        <v>86.58</v>
      </c>
      <c r="CQ6" s="22">
        <f t="shared" si="10"/>
        <v>61.71</v>
      </c>
      <c r="CR6" s="22">
        <f t="shared" si="10"/>
        <v>63.12</v>
      </c>
      <c r="CS6" s="22">
        <f t="shared" si="10"/>
        <v>62.57</v>
      </c>
      <c r="CT6" s="22">
        <f t="shared" si="10"/>
        <v>61.56</v>
      </c>
      <c r="CU6" s="22">
        <f t="shared" si="10"/>
        <v>60.84</v>
      </c>
      <c r="CV6" s="21" t="str">
        <f>IF(CV7="","",IF(CV7="-","【-】","【"&amp;SUBSTITUTE(TEXT(CV7,"#,##0.00"),"-","△")&amp;"】"))</f>
        <v>【59.81】</v>
      </c>
      <c r="CW6" s="22">
        <f>IF(CW7="",NA(),CW7)</f>
        <v>85.08</v>
      </c>
      <c r="CX6" s="22">
        <f t="shared" ref="CX6:DF6" si="11">IF(CX7="",NA(),CX7)</f>
        <v>84.17</v>
      </c>
      <c r="CY6" s="22">
        <f t="shared" si="11"/>
        <v>83.54</v>
      </c>
      <c r="CZ6" s="22">
        <f t="shared" si="11"/>
        <v>83.24</v>
      </c>
      <c r="DA6" s="22">
        <f t="shared" si="11"/>
        <v>82.23</v>
      </c>
      <c r="DB6" s="22">
        <f t="shared" si="11"/>
        <v>90.03</v>
      </c>
      <c r="DC6" s="22">
        <f t="shared" si="11"/>
        <v>90.09</v>
      </c>
      <c r="DD6" s="22">
        <f t="shared" si="11"/>
        <v>90.21</v>
      </c>
      <c r="DE6" s="22">
        <f t="shared" si="11"/>
        <v>90.11</v>
      </c>
      <c r="DF6" s="22">
        <f t="shared" si="11"/>
        <v>89.73</v>
      </c>
      <c r="DG6" s="21" t="str">
        <f>IF(DG7="","",IF(DG7="-","【-】","【"&amp;SUBSTITUTE(TEXT(DG7,"#,##0.00"),"-","△")&amp;"】"))</f>
        <v>【89.42】</v>
      </c>
      <c r="DH6" s="22">
        <f>IF(DH7="",NA(),DH7)</f>
        <v>54.81</v>
      </c>
      <c r="DI6" s="22">
        <f t="shared" ref="DI6:DQ6" si="12">IF(DI7="",NA(),DI7)</f>
        <v>54.5</v>
      </c>
      <c r="DJ6" s="22">
        <f t="shared" si="12"/>
        <v>53.64</v>
      </c>
      <c r="DK6" s="22">
        <f t="shared" si="12"/>
        <v>54.85</v>
      </c>
      <c r="DL6" s="22">
        <f t="shared" si="12"/>
        <v>55.61</v>
      </c>
      <c r="DM6" s="22">
        <f t="shared" si="12"/>
        <v>49.6</v>
      </c>
      <c r="DN6" s="22">
        <f t="shared" si="12"/>
        <v>50.31</v>
      </c>
      <c r="DO6" s="22">
        <f t="shared" si="12"/>
        <v>50.74</v>
      </c>
      <c r="DP6" s="22">
        <f t="shared" si="12"/>
        <v>51.49</v>
      </c>
      <c r="DQ6" s="22">
        <f t="shared" si="12"/>
        <v>51.94</v>
      </c>
      <c r="DR6" s="21" t="str">
        <f>IF(DR7="","",IF(DR7="-","【-】","【"&amp;SUBSTITUTE(TEXT(DR7,"#,##0.00"),"-","△")&amp;"】"))</f>
        <v>【52.02】</v>
      </c>
      <c r="DS6" s="22">
        <f>IF(DS7="",NA(),DS7)</f>
        <v>34.4</v>
      </c>
      <c r="DT6" s="22">
        <f t="shared" ref="DT6:EB6" si="13">IF(DT7="",NA(),DT7)</f>
        <v>35.5</v>
      </c>
      <c r="DU6" s="22">
        <f t="shared" si="13"/>
        <v>37.4</v>
      </c>
      <c r="DV6" s="22">
        <f t="shared" si="13"/>
        <v>39</v>
      </c>
      <c r="DW6" s="22">
        <f t="shared" si="13"/>
        <v>41.85</v>
      </c>
      <c r="DX6" s="22">
        <f t="shared" si="13"/>
        <v>20.49</v>
      </c>
      <c r="DY6" s="22">
        <f t="shared" si="13"/>
        <v>21.34</v>
      </c>
      <c r="DZ6" s="22">
        <f t="shared" si="13"/>
        <v>23.27</v>
      </c>
      <c r="EA6" s="22">
        <f t="shared" si="13"/>
        <v>25.18</v>
      </c>
      <c r="EB6" s="22">
        <f t="shared" si="13"/>
        <v>26.52</v>
      </c>
      <c r="EC6" s="21" t="str">
        <f>IF(EC7="","",IF(EC7="-","【-】","【"&amp;SUBSTITUTE(TEXT(EC7,"#,##0.00"),"-","△")&amp;"】"))</f>
        <v>【25.37】</v>
      </c>
      <c r="ED6" s="22">
        <f>IF(ED7="",NA(),ED7)</f>
        <v>0.45</v>
      </c>
      <c r="EE6" s="22">
        <f t="shared" ref="EE6:EM6" si="14">IF(EE7="",NA(),EE7)</f>
        <v>0.45</v>
      </c>
      <c r="EF6" s="22">
        <f t="shared" si="14"/>
        <v>0.56000000000000005</v>
      </c>
      <c r="EG6" s="22">
        <f t="shared" si="14"/>
        <v>0.47</v>
      </c>
      <c r="EH6" s="22">
        <f t="shared" si="14"/>
        <v>0.35</v>
      </c>
      <c r="EI6" s="22">
        <f t="shared" si="14"/>
        <v>0.72</v>
      </c>
      <c r="EJ6" s="22">
        <f t="shared" si="14"/>
        <v>0.69</v>
      </c>
      <c r="EK6" s="22">
        <f t="shared" si="14"/>
        <v>0.69</v>
      </c>
      <c r="EL6" s="22">
        <f t="shared" si="14"/>
        <v>0.67</v>
      </c>
      <c r="EM6" s="22">
        <f t="shared" si="14"/>
        <v>0.61</v>
      </c>
      <c r="EN6" s="21" t="str">
        <f>IF(EN7="","",IF(EN7="-","【-】","【"&amp;SUBSTITUTE(TEXT(EN7,"#,##0.00"),"-","△")&amp;"】"))</f>
        <v>【0.62】</v>
      </c>
    </row>
    <row r="7" spans="1:144" s="23" customFormat="1" x14ac:dyDescent="0.25">
      <c r="A7" s="15"/>
      <c r="B7" s="24">
        <v>2023</v>
      </c>
      <c r="C7" s="24">
        <v>12025</v>
      </c>
      <c r="D7" s="24">
        <v>46</v>
      </c>
      <c r="E7" s="24">
        <v>1</v>
      </c>
      <c r="F7" s="24">
        <v>0</v>
      </c>
      <c r="G7" s="24">
        <v>1</v>
      </c>
      <c r="H7" s="24" t="s">
        <v>93</v>
      </c>
      <c r="I7" s="24" t="s">
        <v>94</v>
      </c>
      <c r="J7" s="24" t="s">
        <v>95</v>
      </c>
      <c r="K7" s="24" t="s">
        <v>96</v>
      </c>
      <c r="L7" s="24" t="s">
        <v>97</v>
      </c>
      <c r="M7" s="24" t="s">
        <v>98</v>
      </c>
      <c r="N7" s="25" t="s">
        <v>99</v>
      </c>
      <c r="O7" s="25">
        <v>43.35</v>
      </c>
      <c r="P7" s="25">
        <v>99.89</v>
      </c>
      <c r="Q7" s="25">
        <v>1958</v>
      </c>
      <c r="R7" s="25">
        <v>240218</v>
      </c>
      <c r="S7" s="25">
        <v>677.87</v>
      </c>
      <c r="T7" s="25">
        <v>354.37</v>
      </c>
      <c r="U7" s="25">
        <v>237961</v>
      </c>
      <c r="V7" s="25">
        <v>140.99</v>
      </c>
      <c r="W7" s="25">
        <v>1687.79</v>
      </c>
      <c r="X7" s="25">
        <v>109.37</v>
      </c>
      <c r="Y7" s="25">
        <v>105.39</v>
      </c>
      <c r="Z7" s="25">
        <v>104.57</v>
      </c>
      <c r="AA7" s="25">
        <v>101.68</v>
      </c>
      <c r="AB7" s="25">
        <v>104.7</v>
      </c>
      <c r="AC7" s="25">
        <v>113.35</v>
      </c>
      <c r="AD7" s="25">
        <v>112.36</v>
      </c>
      <c r="AE7" s="25">
        <v>112.26</v>
      </c>
      <c r="AF7" s="25">
        <v>110.04</v>
      </c>
      <c r="AG7" s="25">
        <v>109.67</v>
      </c>
      <c r="AH7" s="25">
        <v>108.24</v>
      </c>
      <c r="AI7" s="25">
        <v>0</v>
      </c>
      <c r="AJ7" s="25">
        <v>0</v>
      </c>
      <c r="AK7" s="25">
        <v>0</v>
      </c>
      <c r="AL7" s="25">
        <v>0</v>
      </c>
      <c r="AM7" s="25">
        <v>0</v>
      </c>
      <c r="AN7" s="25">
        <v>0.51</v>
      </c>
      <c r="AO7" s="25">
        <v>0.28999999999999998</v>
      </c>
      <c r="AP7" s="25">
        <v>0.25</v>
      </c>
      <c r="AQ7" s="25">
        <v>0.13</v>
      </c>
      <c r="AR7" s="25">
        <v>0</v>
      </c>
      <c r="AS7" s="25">
        <v>1.5</v>
      </c>
      <c r="AT7" s="25">
        <v>214.94</v>
      </c>
      <c r="AU7" s="25">
        <v>192.27</v>
      </c>
      <c r="AV7" s="25">
        <v>203.67</v>
      </c>
      <c r="AW7" s="25">
        <v>187.76</v>
      </c>
      <c r="AX7" s="25">
        <v>202.74</v>
      </c>
      <c r="AY7" s="25">
        <v>309.10000000000002</v>
      </c>
      <c r="AZ7" s="25">
        <v>306.08</v>
      </c>
      <c r="BA7" s="25">
        <v>306.14999999999998</v>
      </c>
      <c r="BB7" s="25">
        <v>297.54000000000002</v>
      </c>
      <c r="BC7" s="25">
        <v>289.44</v>
      </c>
      <c r="BD7" s="25">
        <v>243.36</v>
      </c>
      <c r="BE7" s="25">
        <v>426.34</v>
      </c>
      <c r="BF7" s="25">
        <v>459.7</v>
      </c>
      <c r="BG7" s="25">
        <v>498.61</v>
      </c>
      <c r="BH7" s="25">
        <v>568.86</v>
      </c>
      <c r="BI7" s="25">
        <v>490.36</v>
      </c>
      <c r="BJ7" s="25">
        <v>290.42</v>
      </c>
      <c r="BK7" s="25">
        <v>294.66000000000003</v>
      </c>
      <c r="BL7" s="25">
        <v>285.27</v>
      </c>
      <c r="BM7" s="25">
        <v>294.73</v>
      </c>
      <c r="BN7" s="25">
        <v>301.23</v>
      </c>
      <c r="BO7" s="25">
        <v>265.93</v>
      </c>
      <c r="BP7" s="25">
        <v>101.95</v>
      </c>
      <c r="BQ7" s="25">
        <v>97.55</v>
      </c>
      <c r="BR7" s="25">
        <v>97.38</v>
      </c>
      <c r="BS7" s="25">
        <v>84.71</v>
      </c>
      <c r="BT7" s="25">
        <v>103.11</v>
      </c>
      <c r="BU7" s="25">
        <v>106.11</v>
      </c>
      <c r="BV7" s="25">
        <v>103.75</v>
      </c>
      <c r="BW7" s="25">
        <v>105.3</v>
      </c>
      <c r="BX7" s="25">
        <v>99.41</v>
      </c>
      <c r="BY7" s="25">
        <v>101.11</v>
      </c>
      <c r="BZ7" s="25">
        <v>97.82</v>
      </c>
      <c r="CA7" s="25">
        <v>137.04</v>
      </c>
      <c r="CB7" s="25">
        <v>142.66999999999999</v>
      </c>
      <c r="CC7" s="25">
        <v>143.63</v>
      </c>
      <c r="CD7" s="25">
        <v>144.66999999999999</v>
      </c>
      <c r="CE7" s="25">
        <v>136.79</v>
      </c>
      <c r="CF7" s="25">
        <v>161.03</v>
      </c>
      <c r="CG7" s="25">
        <v>159.93</v>
      </c>
      <c r="CH7" s="25">
        <v>162.77000000000001</v>
      </c>
      <c r="CI7" s="25">
        <v>170.87</v>
      </c>
      <c r="CJ7" s="25">
        <v>171.09</v>
      </c>
      <c r="CK7" s="25">
        <v>177.56</v>
      </c>
      <c r="CL7" s="25">
        <v>55.6</v>
      </c>
      <c r="CM7" s="25">
        <v>54.77</v>
      </c>
      <c r="CN7" s="25">
        <v>85.85</v>
      </c>
      <c r="CO7" s="25">
        <v>85.83</v>
      </c>
      <c r="CP7" s="25">
        <v>86.58</v>
      </c>
      <c r="CQ7" s="25">
        <v>61.71</v>
      </c>
      <c r="CR7" s="25">
        <v>63.12</v>
      </c>
      <c r="CS7" s="25">
        <v>62.57</v>
      </c>
      <c r="CT7" s="25">
        <v>61.56</v>
      </c>
      <c r="CU7" s="25">
        <v>60.84</v>
      </c>
      <c r="CV7" s="25">
        <v>59.81</v>
      </c>
      <c r="CW7" s="25">
        <v>85.08</v>
      </c>
      <c r="CX7" s="25">
        <v>84.17</v>
      </c>
      <c r="CY7" s="25">
        <v>83.54</v>
      </c>
      <c r="CZ7" s="25">
        <v>83.24</v>
      </c>
      <c r="DA7" s="25">
        <v>82.23</v>
      </c>
      <c r="DB7" s="25">
        <v>90.03</v>
      </c>
      <c r="DC7" s="25">
        <v>90.09</v>
      </c>
      <c r="DD7" s="25">
        <v>90.21</v>
      </c>
      <c r="DE7" s="25">
        <v>90.11</v>
      </c>
      <c r="DF7" s="25">
        <v>89.73</v>
      </c>
      <c r="DG7" s="25">
        <v>89.42</v>
      </c>
      <c r="DH7" s="25">
        <v>54.81</v>
      </c>
      <c r="DI7" s="25">
        <v>54.5</v>
      </c>
      <c r="DJ7" s="25">
        <v>53.64</v>
      </c>
      <c r="DK7" s="25">
        <v>54.85</v>
      </c>
      <c r="DL7" s="25">
        <v>55.61</v>
      </c>
      <c r="DM7" s="25">
        <v>49.6</v>
      </c>
      <c r="DN7" s="25">
        <v>50.31</v>
      </c>
      <c r="DO7" s="25">
        <v>50.74</v>
      </c>
      <c r="DP7" s="25">
        <v>51.49</v>
      </c>
      <c r="DQ7" s="25">
        <v>51.94</v>
      </c>
      <c r="DR7" s="25">
        <v>52.02</v>
      </c>
      <c r="DS7" s="25">
        <v>34.4</v>
      </c>
      <c r="DT7" s="25">
        <v>35.5</v>
      </c>
      <c r="DU7" s="25">
        <v>37.4</v>
      </c>
      <c r="DV7" s="25">
        <v>39</v>
      </c>
      <c r="DW7" s="25">
        <v>41.85</v>
      </c>
      <c r="DX7" s="25">
        <v>20.49</v>
      </c>
      <c r="DY7" s="25">
        <v>21.34</v>
      </c>
      <c r="DZ7" s="25">
        <v>23.27</v>
      </c>
      <c r="EA7" s="25">
        <v>25.18</v>
      </c>
      <c r="EB7" s="25">
        <v>26.52</v>
      </c>
      <c r="EC7" s="25">
        <v>25.37</v>
      </c>
      <c r="ED7" s="25">
        <v>0.45</v>
      </c>
      <c r="EE7" s="25">
        <v>0.45</v>
      </c>
      <c r="EF7" s="25">
        <v>0.56000000000000005</v>
      </c>
      <c r="EG7" s="25">
        <v>0.47</v>
      </c>
      <c r="EH7" s="25">
        <v>0.35</v>
      </c>
      <c r="EI7" s="25">
        <v>0.72</v>
      </c>
      <c r="EJ7" s="25">
        <v>0.69</v>
      </c>
      <c r="EK7" s="25">
        <v>0.69</v>
      </c>
      <c r="EL7" s="25">
        <v>0.67</v>
      </c>
      <c r="EM7" s="25">
        <v>0.61</v>
      </c>
      <c r="EN7" s="25">
        <v>0.62</v>
      </c>
    </row>
    <row r="8" spans="1:144" x14ac:dyDescent="0.2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5">
      <c r="B11">
        <v>22</v>
      </c>
      <c r="C11">
        <v>21</v>
      </c>
      <c r="D11">
        <v>20</v>
      </c>
      <c r="E11">
        <v>19</v>
      </c>
      <c r="F11">
        <v>18</v>
      </c>
      <c r="G11" t="s">
        <v>105</v>
      </c>
    </row>
    <row r="12" spans="1:144" x14ac:dyDescent="0.25">
      <c r="B12">
        <v>1</v>
      </c>
      <c r="C12">
        <v>1</v>
      </c>
      <c r="D12">
        <v>1</v>
      </c>
      <c r="E12">
        <v>1</v>
      </c>
      <c r="F12">
        <v>1</v>
      </c>
      <c r="G12" t="s">
        <v>106</v>
      </c>
    </row>
    <row r="13" spans="1:144" x14ac:dyDescent="0.2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2025-01-28T07:16:28Z</cp:lastPrinted>
  <dcterms:created xsi:type="dcterms:W3CDTF">2025-01-24T06:42:39Z</dcterms:created>
  <dcterms:modified xsi:type="dcterms:W3CDTF">2025-01-28T07:18:10Z</dcterms:modified>
  <cp:category/>
</cp:coreProperties>
</file>