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eiei_DS\keiki\04_経営比較分析表\経営比較分析表（令和5年度）\4_回答\"/>
    </mc:Choice>
  </mc:AlternateContent>
  <xr:revisionPtr revIDLastSave="0" documentId="13_ncr:1_{47AE6EAE-1C5D-4B70-BD43-DF8025291BFA}" xr6:coauthVersionLast="47" xr6:coauthVersionMax="47" xr10:uidLastSave="{00000000-0000-0000-0000-000000000000}"/>
  <workbookProtection workbookAlgorithmName="SHA-512" workbookHashValue="a+wuMj5v4i/httVIJqulB1BwUwy4T+pPkReOWjL2xITBe70JJigHSAvLIzuG+eT49xSB3ZC0wR97gpzUgR+qhA==" workbookSaltValue="/F8hFR8g6AO/mFp24Fl9j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AL10" i="4"/>
  <c r="I10" i="4"/>
  <c r="AL8" i="4"/>
  <c r="P8" i="4"/>
  <c r="I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<sst xmlns="http://schemas.openxmlformats.org/spreadsheetml/2006/main" count="236" uniqueCount="115">
  <si>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</si>
  <si>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</si>
  <si>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</si>
  <si>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</si>
  <si>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</si>
  <si>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</si>
  <si>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</si>
  <si>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</si>
  <si>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</si>
  <si>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</si>
  <si>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</si>
  <si>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</si>
  <si>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</si>
  <si>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</si>
  <si>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</si>
  <si>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</si>
  <si>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</si>
  <si>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</si>
  <si>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</si>
  <si>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</si>
  <si>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</si>
  <si>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</si>
  <si>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</si>
  <si>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</si>
  <si>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</si>
  <si>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</si>
  <si>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</si>
  <si>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</si>
  <si>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</si>
  <si>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</si>
  <si>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</si>
  <si>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</si>
  <si>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</si>
  <si>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</si>
  <si>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</si>
  <si>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</si>
  <si>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</si>
  <si>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</si>
  <si>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</si>
  <si>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</si>
  <si>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</si>
  <si>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</si>
  <si>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</si>
  <si>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</si>
  <si>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</si>
  <si>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</si>
  <si>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</si>
  <si>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</si>
  <si>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</si>
  <si>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</si>
  <si>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</si>
  <si>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</si>
  <si>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</si>
  <si>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</si>
  <si>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</si>
  <si>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</si>
  <si>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</si>
  <si>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</si>
  <si>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</si>
  <si>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</si>
  <si>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</si>
  <si>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</si>
  <si>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</si>
  <si>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</si>
  <si>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</si>
  <si>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</si>
  <si>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</si>
  <si>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</si>
  <si>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</si>
  <si>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</si>
  <si>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</si>
  <si>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</si>
  <si>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</si>
  <si>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</si>
  <si>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</si>
  <si>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</si>
  <si>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</si>
  <si>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</si>
  <si>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</si>
  <si>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</si>
  <si>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</si>
  <si>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</si>
  <si>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</si>
  <si>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</si>
  <si>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</si>
  <si>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</si>
  <si>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</si>
  <si>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</si>
  <si>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</si>
  <si>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</si>
  <si>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</si>
  <si>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</si>
  <si>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</si>
  <si>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</si>
  <si>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</si>
  <si>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</si>
  <si>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</si>
  <si>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</si>
  <si>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</si>
  <si>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</si>
  <si>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</si>
  <si>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</si>
  <si>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</si>
  <si>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</si>
  <si>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</si>
  <si>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</si>
  <si>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</si>
  <si>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</si>
  <si>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</si>
  <si>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</si>
  <si>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</si>
  <si>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</si>
  <si>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①有形固定資産減価償却率は，類似団体平均を上回る水準であるが，ストックマネジメント計画に基づく計画的な更新を行っていく。
　②管渠老朽化率および③管渠改善率については，供用開始が平成18年度であり，法定耐用年数を超える管渠および改善を必要とする管渠が発生していないことから，ともに0％となっている。</t>
    <phoneticPr fontId="4"/>
  </si>
  <si>
    <t>　収支状況などからすると，概ね健全な経営状況であると考えられるが，水需要の減少から使用料収入が減収傾向にあるため，引き続き水洗化率の向上を図り，公共下水道と一体的に健全な経営の維持に努める。</t>
    <phoneticPr fontId="4"/>
  </si>
  <si>
    <t>　①経常収支比率は，100％を下回り，類似団体平均を下回る水準となっているが，公共下水道と一体的に経営しており，全体では100％以上となるため，収支は健全な状態にある。
　②累積欠損金比率は,累積欠損金が生じていることを示しているが，公共下水道と一体的に経営しており，全体では0％となり,健全な状態にある。
　③流動比率は100％を下回り，類似団体平均を下回る水準となっているが，公共下水道と一体的に経営しているため，短期債務に対する支払能力は確保されている。
　④企業債残高対事業規模比率は，類似団体平均とほぼ同水準となっているが，事業開始に伴う施設整備による企業債残高が減少し，当面は管渠などの更新が発生しない見込みとなっていることから，今後も減少傾向となる見通しとなっている。
　⑤経費回収率は100％を下回っているが，公共下水道と一体的に経営しており，全体では100％以上となるため，経営に必要な経費を使用料で賄うことができている。
　⑥汚水処理原価は類似団体平均を下回る水準となっており，効率的な汚水処理が実施されている。
　⑦施設利用率については，公共下水道の処理場で汚水処理しているため特環としての指標値はない。
　⑧水洗化率は，類似団体平均を下回っているが，上昇傾向にある。</t>
    <rPh sb="15" eb="16">
      <t>シタ</t>
    </rPh>
    <rPh sb="16" eb="17">
      <t>マワ</t>
    </rPh>
    <rPh sb="26" eb="27">
      <t>シタ</t>
    </rPh>
    <rPh sb="39" eb="41">
      <t>コウキョウ</t>
    </rPh>
    <rPh sb="41" eb="44">
      <t>ゲスイドウ</t>
    </rPh>
    <rPh sb="45" eb="48">
      <t>イッタイテキ</t>
    </rPh>
    <rPh sb="49" eb="51">
      <t>ケイエイ</t>
    </rPh>
    <rPh sb="56" eb="58">
      <t>ゼンタイ</t>
    </rPh>
    <rPh sb="64" eb="66">
      <t>イジョウ</t>
    </rPh>
    <rPh sb="102" eb="103">
      <t>ショウ</t>
    </rPh>
    <rPh sb="110" eb="111">
      <t>シメ</t>
    </rPh>
    <rPh sb="127" eb="129">
      <t>ケイエイ</t>
    </rPh>
    <rPh sb="156" eb="158">
      <t>ヘイキン</t>
    </rPh>
    <rPh sb="159" eb="161">
      <t>シタマワ</t>
    </rPh>
    <rPh sb="162" eb="164">
      <t>スイジュン</t>
    </rPh>
    <rPh sb="200" eb="202">
      <t>ケイエイ</t>
    </rPh>
    <rPh sb="373" eb="375">
      <t>ケイエイ</t>
    </rPh>
    <rPh sb="380" eb="385">
      <t>コウキョウゲスイドウ</t>
    </rPh>
    <rPh sb="386" eb="388">
      <t>イッタイ</t>
    </rPh>
    <rPh sb="388" eb="389">
      <t>テキ</t>
    </rPh>
    <rPh sb="390" eb="392">
      <t>ウンエイ</t>
    </rPh>
    <rPh sb="398" eb="400">
      <t>ゼンタイ</t>
    </rPh>
    <rPh sb="406" eb="408">
      <t>イジョウ</t>
    </rPh>
    <rPh sb="414" eb="416">
      <t>ケイエイ</t>
    </rPh>
    <rPh sb="417" eb="419">
      <t>ヒツヨウ</t>
    </rPh>
    <rPh sb="420" eb="422">
      <t>ケイヒ</t>
    </rPh>
    <rPh sb="423" eb="426">
      <t>シヨウリョウ</t>
    </rPh>
    <rPh sb="427" eb="428">
      <t>マカナ</t>
    </rPh>
    <rPh sb="529" eb="530">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</si>
</sst>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65-440D-8CD4-AC7E61A98D8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c:v>0.1</c:v>
                </c:pt>
                <c:pt idx="3">
                  <c:v>0.08</c:v>
                </c:pt>
                <c:pt idx="4">
                  <c:v>0.06</c:v>
                </c:pt>
              </c:numCache>
            </c:numRef>
          </c:val>
          <c:smooth val="0"/>
          <c:extLst>
            <c:ext xmlns:c16="http://schemas.microsoft.com/office/drawing/2014/chart" uri="{C3380CC4-5D6E-409C-BE32-E72D297353CC}">
              <c16:uniqueId val="{00000001-5B65-440D-8CD4-AC7E61A98D8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83-4914-823A-0421FC3C2C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42.28</c:v>
                </c:pt>
                <c:pt idx="3">
                  <c:v>41.06</c:v>
                </c:pt>
                <c:pt idx="4">
                  <c:v>42.09</c:v>
                </c:pt>
              </c:numCache>
            </c:numRef>
          </c:val>
          <c:smooth val="0"/>
          <c:extLst>
            <c:ext xmlns:c16="http://schemas.microsoft.com/office/drawing/2014/chart" uri="{C3380CC4-5D6E-409C-BE32-E72D297353CC}">
              <c16:uniqueId val="{00000001-1583-4914-823A-0421FC3C2C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78.13</c:v>
                </c:pt>
                <c:pt idx="1">
                  <c:v>79.33</c:v>
                </c:pt>
                <c:pt idx="2">
                  <c:v>79.94</c:v>
                </c:pt>
                <c:pt idx="3">
                  <c:v>80.39</c:v>
                </c:pt>
                <c:pt idx="4">
                  <c:v>80.73</c:v>
                </c:pt>
              </c:numCache>
            </c:numRef>
          </c:val>
          <c:extLst>
            <c:ext xmlns:c16="http://schemas.microsoft.com/office/drawing/2014/chart" uri="{C3380CC4-5D6E-409C-BE32-E72D297353CC}">
              <c16:uniqueId val="{00000000-8BAD-4C16-B88B-A527150A37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84.34</c:v>
                </c:pt>
                <c:pt idx="3">
                  <c:v>84.34</c:v>
                </c:pt>
                <c:pt idx="4">
                  <c:v>84.73</c:v>
                </c:pt>
              </c:numCache>
            </c:numRef>
          </c:val>
          <c:smooth val="0"/>
          <c:extLst>
            <c:ext xmlns:c16="http://schemas.microsoft.com/office/drawing/2014/chart" uri="{C3380CC4-5D6E-409C-BE32-E72D297353CC}">
              <c16:uniqueId val="{00000001-8BAD-4C16-B88B-A527150A37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107.66</c:v>
                </c:pt>
                <c:pt idx="1">
                  <c:v>103.16</c:v>
                </c:pt>
                <c:pt idx="2">
                  <c:v>98.69</c:v>
                </c:pt>
                <c:pt idx="3">
                  <c:v>93.47</c:v>
                </c:pt>
                <c:pt idx="4">
                  <c:v>96.91</c:v>
                </c:pt>
              </c:numCache>
            </c:numRef>
          </c:val>
          <c:extLst>
            <c:ext xmlns:c16="http://schemas.microsoft.com/office/drawing/2014/chart" uri="{C3380CC4-5D6E-409C-BE32-E72D297353CC}">
              <c16:uniqueId val="{00000000-4C53-4D9C-8D1E-615038365E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101.38</c:v>
                </c:pt>
                <c:pt idx="1">
                  <c:v>100.3</c:v>
                </c:pt>
                <c:pt idx="2">
                  <c:v>106.09</c:v>
                </c:pt>
                <c:pt idx="3">
                  <c:v>106.44</c:v>
                </c:pt>
                <c:pt idx="4">
                  <c:v>107.11</c:v>
                </c:pt>
              </c:numCache>
            </c:numRef>
          </c:val>
          <c:smooth val="0"/>
          <c:extLst>
            <c:ext xmlns:c16="http://schemas.microsoft.com/office/drawing/2014/chart" uri="{C3380CC4-5D6E-409C-BE32-E72D297353CC}">
              <c16:uniqueId val="{00000001-4C53-4D9C-8D1E-615038365E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27.26</c:v>
                </c:pt>
                <c:pt idx="1">
                  <c:v>29.24</c:v>
                </c:pt>
                <c:pt idx="2">
                  <c:v>31.23</c:v>
                </c:pt>
                <c:pt idx="3">
                  <c:v>33.17</c:v>
                </c:pt>
                <c:pt idx="4">
                  <c:v>35.03</c:v>
                </c:pt>
              </c:numCache>
            </c:numRef>
          </c:val>
          <c:extLst>
            <c:ext xmlns:c16="http://schemas.microsoft.com/office/drawing/2014/chart" uri="{C3380CC4-5D6E-409C-BE32-E72D297353CC}">
              <c16:uniqueId val="{00000000-014E-4525-BE0F-89BFAB97CF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13.2</c:v>
                </c:pt>
                <c:pt idx="1">
                  <c:v>15.82</c:v>
                </c:pt>
                <c:pt idx="2">
                  <c:v>22.79</c:v>
                </c:pt>
                <c:pt idx="3">
                  <c:v>24.8</c:v>
                </c:pt>
                <c:pt idx="4">
                  <c:v>26.77</c:v>
                </c:pt>
              </c:numCache>
            </c:numRef>
          </c:val>
          <c:smooth val="0"/>
          <c:extLst>
            <c:ext xmlns:c16="http://schemas.microsoft.com/office/drawing/2014/chart" uri="{C3380CC4-5D6E-409C-BE32-E72D297353CC}">
              <c16:uniqueId val="{00000001-014E-4525-BE0F-89BFAB97CF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A1-448C-965D-F7FC9715A3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0.02</c:v>
                </c:pt>
                <c:pt idx="4" formatCode="#,##0.00;&quot;△&quot;#,##0.00;&quot;-&quot;">
                  <c:v>7.0000000000000007E-2</c:v>
                </c:pt>
              </c:numCache>
            </c:numRef>
          </c:val>
          <c:smooth val="0"/>
          <c:extLst>
            <c:ext xmlns:c16="http://schemas.microsoft.com/office/drawing/2014/chart" uri="{C3380CC4-5D6E-409C-BE32-E72D297353CC}">
              <c16:uniqueId val="{00000001-CCA1-448C-965D-F7FC9715A3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10.65</c:v>
                </c:pt>
                <c:pt idx="1">
                  <c:v>0</c:v>
                </c:pt>
                <c:pt idx="2" formatCode="#,##0.00;&quot;△&quot;#,##0.00;&quot;-&quot;">
                  <c:v>3.97</c:v>
                </c:pt>
                <c:pt idx="3" formatCode="#,##0.00;&quot;△&quot;#,##0.00;&quot;-&quot;">
                  <c:v>32.44</c:v>
                </c:pt>
                <c:pt idx="4" formatCode="#,##0.00;&quot;△&quot;#,##0.00;&quot;-&quot;">
                  <c:v>47.23</c:v>
                </c:pt>
              </c:numCache>
            </c:numRef>
          </c:val>
          <c:extLst>
            <c:ext xmlns:c16="http://schemas.microsoft.com/office/drawing/2014/chart" uri="{C3380CC4-5D6E-409C-BE32-E72D297353CC}">
              <c16:uniqueId val="{00000000-AEE0-4E73-A4A5-4F4410DD6F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360.63</c:v>
                </c:pt>
                <c:pt idx="1">
                  <c:v>254.91</c:v>
                </c:pt>
                <c:pt idx="2">
                  <c:v>69.42</c:v>
                </c:pt>
                <c:pt idx="3">
                  <c:v>72.86</c:v>
                </c:pt>
                <c:pt idx="4">
                  <c:v>69.540000000000006</c:v>
                </c:pt>
              </c:numCache>
            </c:numRef>
          </c:val>
          <c:smooth val="0"/>
          <c:extLst>
            <c:ext xmlns:c16="http://schemas.microsoft.com/office/drawing/2014/chart" uri="{C3380CC4-5D6E-409C-BE32-E72D297353CC}">
              <c16:uniqueId val="{00000001-AEE0-4E73-A4A5-4F4410DD6F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1.06</c:v>
                </c:pt>
                <c:pt idx="1">
                  <c:v>0.94</c:v>
                </c:pt>
                <c:pt idx="2">
                  <c:v>0.93</c:v>
                </c:pt>
                <c:pt idx="3">
                  <c:v>1</c:v>
                </c:pt>
                <c:pt idx="4">
                  <c:v>0.94</c:v>
                </c:pt>
              </c:numCache>
            </c:numRef>
          </c:val>
          <c:extLst>
            <c:ext xmlns:c16="http://schemas.microsoft.com/office/drawing/2014/chart" uri="{C3380CC4-5D6E-409C-BE32-E72D297353CC}">
              <c16:uniqueId val="{00000000-81EB-4BFF-801A-750ABC463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75.33</c:v>
                </c:pt>
                <c:pt idx="1">
                  <c:v>64.17</c:v>
                </c:pt>
                <c:pt idx="2">
                  <c:v>43.07</c:v>
                </c:pt>
                <c:pt idx="3">
                  <c:v>45.42</c:v>
                </c:pt>
                <c:pt idx="4">
                  <c:v>50.63</c:v>
                </c:pt>
              </c:numCache>
            </c:numRef>
          </c:val>
          <c:smooth val="0"/>
          <c:extLst>
            <c:ext xmlns:c16="http://schemas.microsoft.com/office/drawing/2014/chart" uri="{C3380CC4-5D6E-409C-BE32-E72D297353CC}">
              <c16:uniqueId val="{00000001-81EB-4BFF-801A-750ABC463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1488.39</c:v>
                </c:pt>
                <c:pt idx="1">
                  <c:v>1427.25</c:v>
                </c:pt>
                <c:pt idx="2">
                  <c:v>1223.3599999999999</c:v>
                </c:pt>
                <c:pt idx="3">
                  <c:v>1098.44</c:v>
                </c:pt>
                <c:pt idx="4">
                  <c:v>982.52</c:v>
                </c:pt>
              </c:numCache>
            </c:numRef>
          </c:val>
          <c:extLst>
            <c:ext xmlns:c16="http://schemas.microsoft.com/office/drawing/2014/chart" uri="{C3380CC4-5D6E-409C-BE32-E72D297353CC}">
              <c16:uniqueId val="{00000000-662A-446F-9689-9D2C88F288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1163.75</c:v>
                </c:pt>
                <c:pt idx="3">
                  <c:v>1195.47</c:v>
                </c:pt>
                <c:pt idx="4">
                  <c:v>1168.69</c:v>
                </c:pt>
              </c:numCache>
            </c:numRef>
          </c:val>
          <c:smooth val="0"/>
          <c:extLst>
            <c:ext xmlns:c16="http://schemas.microsoft.com/office/drawing/2014/chart" uri="{C3380CC4-5D6E-409C-BE32-E72D297353CC}">
              <c16:uniqueId val="{00000001-662A-446F-9689-9D2C88F288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122.77</c:v>
                </c:pt>
                <c:pt idx="1">
                  <c:v>98.97</c:v>
                </c:pt>
                <c:pt idx="2">
                  <c:v>83.84</c:v>
                </c:pt>
                <c:pt idx="3">
                  <c:v>71.72</c:v>
                </c:pt>
                <c:pt idx="4">
                  <c:v>70.25</c:v>
                </c:pt>
              </c:numCache>
            </c:numRef>
          </c:val>
          <c:extLst>
            <c:ext xmlns:c16="http://schemas.microsoft.com/office/drawing/2014/chart" uri="{C3380CC4-5D6E-409C-BE32-E72D297353CC}">
              <c16:uniqueId val="{00000000-B070-4C05-87B2-5DBFDFB1C1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72.599999999999994</c:v>
                </c:pt>
                <c:pt idx="3">
                  <c:v>69.430000000000007</c:v>
                </c:pt>
                <c:pt idx="4">
                  <c:v>70.709999999999994</c:v>
                </c:pt>
              </c:numCache>
            </c:numRef>
          </c:val>
          <c:smooth val="0"/>
          <c:extLst>
            <c:ext xmlns:c16="http://schemas.microsoft.com/office/drawing/2014/chart" uri="{C3380CC4-5D6E-409C-BE32-E72D297353CC}">
              <c16:uniqueId val="{00000001-B070-4C05-87B2-5DBFDFB1C1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129.38</c:v>
                </c:pt>
                <c:pt idx="1">
                  <c:v>159.49</c:v>
                </c:pt>
                <c:pt idx="2">
                  <c:v>189.33</c:v>
                </c:pt>
                <c:pt idx="3">
                  <c:v>223.36</c:v>
                </c:pt>
                <c:pt idx="4">
                  <c:v>228.82</c:v>
                </c:pt>
              </c:numCache>
            </c:numRef>
          </c:val>
          <c:extLst>
            <c:ext xmlns:c16="http://schemas.microsoft.com/office/drawing/2014/chart" uri="{C3380CC4-5D6E-409C-BE32-E72D297353CC}">
              <c16:uniqueId val="{00000000-0352-4792-80D0-3E73199BB1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228.64</c:v>
                </c:pt>
                <c:pt idx="3">
                  <c:v>239.46</c:v>
                </c:pt>
                <c:pt idx="4">
                  <c:v>233.15</c:v>
                </c:pt>
              </c:numCache>
            </c:numRef>
          </c:val>
          <c:smooth val="0"/>
          <c:extLst>
            <c:ext xmlns:c16="http://schemas.microsoft.com/office/drawing/2014/chart" uri="{C3380CC4-5D6E-409C-BE32-E72D297353CC}">
              <c16:uniqueId val="{00000001-0352-4792-80D0-3E73199BB1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31" zoomScaleNormal="100" workbookViewId="0">
      <selection activeCell="BH36" sqref="BH3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函館市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自治体職員</v>
      </c>
      <c r="AE8" s="35"/>
      <c r="AF8" s="35"/>
      <c r="AG8" s="35"/>
      <c r="AH8" s="35"/>
      <c r="AI8" s="35"/>
      <c r="AJ8" s="35"/>
      <c r="AK8" s="3"/>
      <c r="AL8" s="36">
        <f>データ!S6</f>
        <v>240218</v>
      </c>
      <c r="AM8" s="36"/>
      <c r="AN8" s="36"/>
      <c r="AO8" s="36"/>
      <c r="AP8" s="36"/>
      <c r="AQ8" s="36"/>
      <c r="AR8" s="36"/>
      <c r="AS8" s="36"/>
      <c r="AT8" s="37">
        <f>データ!T6</f>
        <v>677.87</v>
      </c>
      <c r="AU8" s="37"/>
      <c r="AV8" s="37"/>
      <c r="AW8" s="37"/>
      <c r="AX8" s="37"/>
      <c r="AY8" s="37"/>
      <c r="AZ8" s="37"/>
      <c r="BA8" s="37"/>
      <c r="BB8" s="37">
        <f>データ!U6</f>
        <v>354.37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73.08</v>
      </c>
      <c r="J10" s="37"/>
      <c r="K10" s="37"/>
      <c r="L10" s="37"/>
      <c r="M10" s="37"/>
      <c r="N10" s="37"/>
      <c r="O10" s="37"/>
      <c r="P10" s="37">
        <f>データ!P6</f>
        <v>0.88</v>
      </c>
      <c r="Q10" s="37"/>
      <c r="R10" s="37"/>
      <c r="S10" s="37"/>
      <c r="T10" s="37"/>
      <c r="U10" s="37"/>
      <c r="V10" s="37"/>
      <c r="W10" s="37">
        <f>データ!Q6</f>
        <v>92.66</v>
      </c>
      <c r="X10" s="37"/>
      <c r="Y10" s="37"/>
      <c r="Z10" s="37"/>
      <c r="AA10" s="37"/>
      <c r="AB10" s="37"/>
      <c r="AC10" s="37"/>
      <c r="AD10" s="36">
        <f>データ!R6</f>
        <v>3014</v>
      </c>
      <c r="AE10" s="36"/>
      <c r="AF10" s="36"/>
      <c r="AG10" s="36"/>
      <c r="AH10" s="36"/>
      <c r="AI10" s="36"/>
      <c r="AJ10" s="36"/>
      <c r="AK10" s="2"/>
      <c r="AL10" s="36">
        <f>データ!V6</f>
        <v>2102</v>
      </c>
      <c r="AM10" s="36"/>
      <c r="AN10" s="36"/>
      <c r="AO10" s="36"/>
      <c r="AP10" s="36"/>
      <c r="AQ10" s="36"/>
      <c r="AR10" s="36"/>
      <c r="AS10" s="36"/>
      <c r="AT10" s="37">
        <f>データ!W6</f>
        <v>1.21</v>
      </c>
      <c r="AU10" s="37"/>
      <c r="AV10" s="37"/>
      <c r="AW10" s="37"/>
      <c r="AX10" s="37"/>
      <c r="AY10" s="37"/>
      <c r="AZ10" s="37"/>
      <c r="BA10" s="37"/>
      <c r="BB10" s="37">
        <f>データ!X6</f>
        <v>1737.19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2kpHeYYo3CtJ3vZZT2mkArsyCXVmr5+BNJQE4KM4DasQ985eyMB3mEMmktg/eu8qg2y2rXJpGmPepq5w7c2QOg==" saltValue="7ripHdL2U3hnV6G66QOhy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12025</v>
      </c>
      <c r="D6" s="19">
        <f t="shared" si="3"/>
        <v>46</v>
      </c>
      <c r="E6" s="19">
        <f t="shared" si="3"/>
        <v>17</v>
      </c>
      <c r="F6" s="19">
        <f t="shared" si="3"/>
        <v>4</v>
      </c>
      <c r="G6" s="19">
        <f t="shared" si="3"/>
        <v>0</v>
      </c>
      <c r="H6" s="19" t="str">
        <f t="shared" si="3"/>
        <v>北海道　函館市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73.08</v>
      </c>
      <c r="P6" s="20">
        <f t="shared" si="3"/>
        <v>0.88</v>
      </c>
      <c r="Q6" s="20">
        <f t="shared" si="3"/>
        <v>92.66</v>
      </c>
      <c r="R6" s="20">
        <f t="shared" si="3"/>
        <v>3014</v>
      </c>
      <c r="S6" s="20">
        <f t="shared" si="3"/>
        <v>240218</v>
      </c>
      <c r="T6" s="20">
        <f t="shared" si="3"/>
        <v>677.87</v>
      </c>
      <c r="U6" s="20">
        <f t="shared" si="3"/>
        <v>354.37</v>
      </c>
      <c r="V6" s="20">
        <f t="shared" si="3"/>
        <v>2102</v>
      </c>
      <c r="W6" s="20">
        <f t="shared" si="3"/>
        <v>1.21</v>
      </c>
      <c r="X6" s="20">
        <f t="shared" si="3"/>
        <v>1737.19</v>
      </c>
      <c r="Y6" s="21">
        <f>IF(Y7="",NA(),Y7)</f>
        <v>107.66</v>
      </c>
      <c r="Z6" s="21">
        <f t="shared" ref="Z6:AH6" si="4">IF(Z7="",NA(),Z7)</f>
        <v>103.16</v>
      </c>
      <c r="AA6" s="21">
        <f t="shared" si="4"/>
        <v>98.69</v>
      </c>
      <c r="AB6" s="21">
        <f t="shared" si="4"/>
        <v>93.47</v>
      </c>
      <c r="AC6" s="21">
        <f t="shared" si="4"/>
        <v>96.91</v>
      </c>
      <c r="AD6" s="21">
        <f t="shared" si="4"/>
        <v>101.38</v>
      </c>
      <c r="AE6" s="21">
        <f t="shared" si="4"/>
        <v>100.3</v>
      </c>
      <c r="AF6" s="21">
        <f t="shared" si="4"/>
        <v>106.09</v>
      </c>
      <c r="AG6" s="21">
        <f t="shared" si="4"/>
        <v>106.44</v>
      </c>
      <c r="AH6" s="21">
        <f t="shared" si="4"/>
        <v>107.11</v>
      </c>
      <c r="AI6" s="20" t="str">
        <f>IF(AI7="","",IF(AI7="-","【-】","【"&amp;SUBSTITUTE(TEXT(AI7,"#,##0.00"),"-","△")&amp;"】"))</f>
        <v>【105.09】</v>
      </c>
      <c r="AJ6" s="21">
        <f>IF(AJ7="",NA(),AJ7)</f>
        <v>10.65</v>
      </c>
      <c r="AK6" s="20">
        <f t="shared" ref="AK6:AS6" si="5">IF(AK7="",NA(),AK7)</f>
        <v>0</v>
      </c>
      <c r="AL6" s="21">
        <f t="shared" si="5"/>
        <v>3.97</v>
      </c>
      <c r="AM6" s="21">
        <f t="shared" si="5"/>
        <v>32.44</v>
      </c>
      <c r="AN6" s="21">
        <f t="shared" si="5"/>
        <v>47.23</v>
      </c>
      <c r="AO6" s="21">
        <f t="shared" si="5"/>
        <v>360.63</v>
      </c>
      <c r="AP6" s="21">
        <f t="shared" si="5"/>
        <v>254.91</v>
      </c>
      <c r="AQ6" s="21">
        <f t="shared" si="5"/>
        <v>69.42</v>
      </c>
      <c r="AR6" s="21">
        <f t="shared" si="5"/>
        <v>72.86</v>
      </c>
      <c r="AS6" s="21">
        <f t="shared" si="5"/>
        <v>69.540000000000006</v>
      </c>
      <c r="AT6" s="20" t="str">
        <f>IF(AT7="","",IF(AT7="-","【-】","【"&amp;SUBSTITUTE(TEXT(AT7,"#,##0.00"),"-","△")&amp;"】"))</f>
        <v>【65.73】</v>
      </c>
      <c r="AU6" s="21">
        <f>IF(AU7="",NA(),AU7)</f>
        <v>1.06</v>
      </c>
      <c r="AV6" s="21">
        <f t="shared" ref="AV6:BD6" si="6">IF(AV7="",NA(),AV7)</f>
        <v>0.94</v>
      </c>
      <c r="AW6" s="21">
        <f t="shared" si="6"/>
        <v>0.93</v>
      </c>
      <c r="AX6" s="21">
        <f t="shared" si="6"/>
        <v>1</v>
      </c>
      <c r="AY6" s="21">
        <f t="shared" si="6"/>
        <v>0.94</v>
      </c>
      <c r="AZ6" s="21">
        <f t="shared" si="6"/>
        <v>75.33</v>
      </c>
      <c r="BA6" s="21">
        <f t="shared" si="6"/>
        <v>64.17</v>
      </c>
      <c r="BB6" s="21">
        <f t="shared" si="6"/>
        <v>43.07</v>
      </c>
      <c r="BC6" s="21">
        <f t="shared" si="6"/>
        <v>45.42</v>
      </c>
      <c r="BD6" s="21">
        <f t="shared" si="6"/>
        <v>50.63</v>
      </c>
      <c r="BE6" s="20" t="str">
        <f>IF(BE7="","",IF(BE7="-","【-】","【"&amp;SUBSTITUTE(TEXT(BE7,"#,##0.00"),"-","△")&amp;"】"))</f>
        <v>【48.91】</v>
      </c>
      <c r="BF6" s="21">
        <f>IF(BF7="",NA(),BF7)</f>
        <v>1488.39</v>
      </c>
      <c r="BG6" s="21">
        <f t="shared" ref="BG6:BO6" si="7">IF(BG7="",NA(),BG7)</f>
        <v>1427.25</v>
      </c>
      <c r="BH6" s="21">
        <f t="shared" si="7"/>
        <v>1223.3599999999999</v>
      </c>
      <c r="BI6" s="21">
        <f t="shared" si="7"/>
        <v>1098.44</v>
      </c>
      <c r="BJ6" s="21">
        <f t="shared" si="7"/>
        <v>982.52</v>
      </c>
      <c r="BK6" s="21">
        <f t="shared" si="7"/>
        <v>1087.96</v>
      </c>
      <c r="BL6" s="21">
        <f t="shared" si="7"/>
        <v>1209.45</v>
      </c>
      <c r="BM6" s="21">
        <f t="shared" si="7"/>
        <v>1163.75</v>
      </c>
      <c r="BN6" s="21">
        <f t="shared" si="7"/>
        <v>1195.47</v>
      </c>
      <c r="BO6" s="21">
        <f t="shared" si="7"/>
        <v>1168.69</v>
      </c>
      <c r="BP6" s="20" t="str">
        <f>IF(BP7="","",IF(BP7="-","【-】","【"&amp;SUBSTITUTE(TEXT(BP7,"#,##0.00"),"-","△")&amp;"】"))</f>
        <v>【1,156.82】</v>
      </c>
      <c r="BQ6" s="21">
        <f>IF(BQ7="",NA(),BQ7)</f>
        <v>122.77</v>
      </c>
      <c r="BR6" s="21">
        <f t="shared" ref="BR6:BZ6" si="8">IF(BR7="",NA(),BR7)</f>
        <v>98.97</v>
      </c>
      <c r="BS6" s="21">
        <f t="shared" si="8"/>
        <v>83.84</v>
      </c>
      <c r="BT6" s="21">
        <f t="shared" si="8"/>
        <v>71.72</v>
      </c>
      <c r="BU6" s="21">
        <f t="shared" si="8"/>
        <v>70.25</v>
      </c>
      <c r="BV6" s="21">
        <f t="shared" si="8"/>
        <v>59.67</v>
      </c>
      <c r="BW6" s="21">
        <f t="shared" si="8"/>
        <v>55.93</v>
      </c>
      <c r="BX6" s="21">
        <f t="shared" si="8"/>
        <v>72.599999999999994</v>
      </c>
      <c r="BY6" s="21">
        <f t="shared" si="8"/>
        <v>69.430000000000007</v>
      </c>
      <c r="BZ6" s="21">
        <f t="shared" si="8"/>
        <v>70.709999999999994</v>
      </c>
      <c r="CA6" s="20" t="str">
        <f>IF(CA7="","",IF(CA7="-","【-】","【"&amp;SUBSTITUTE(TEXT(CA7,"#,##0.00"),"-","△")&amp;"】"))</f>
        <v>【75.33】</v>
      </c>
      <c r="CB6" s="21">
        <f>IF(CB7="",NA(),CB7)</f>
        <v>129.38</v>
      </c>
      <c r="CC6" s="21">
        <f t="shared" ref="CC6:CK6" si="9">IF(CC7="",NA(),CC7)</f>
        <v>159.49</v>
      </c>
      <c r="CD6" s="21">
        <f t="shared" si="9"/>
        <v>189.33</v>
      </c>
      <c r="CE6" s="21">
        <f t="shared" si="9"/>
        <v>223.36</v>
      </c>
      <c r="CF6" s="21">
        <f t="shared" si="9"/>
        <v>228.82</v>
      </c>
      <c r="CG6" s="21">
        <f t="shared" si="9"/>
        <v>270.60000000000002</v>
      </c>
      <c r="CH6" s="21">
        <f t="shared" si="9"/>
        <v>289.60000000000002</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37.65</v>
      </c>
      <c r="CS6" s="21">
        <f t="shared" si="10"/>
        <v>36.71</v>
      </c>
      <c r="CT6" s="21">
        <f t="shared" si="10"/>
        <v>42.28</v>
      </c>
      <c r="CU6" s="21">
        <f t="shared" si="10"/>
        <v>41.06</v>
      </c>
      <c r="CV6" s="21">
        <f t="shared" si="10"/>
        <v>42.09</v>
      </c>
      <c r="CW6" s="20" t="str">
        <f>IF(CW7="","",IF(CW7="-","【-】","【"&amp;SUBSTITUTE(TEXT(CW7,"#,##0.00"),"-","△")&amp;"】"))</f>
        <v>【43.28】</v>
      </c>
      <c r="CX6" s="21">
        <f>IF(CX7="",NA(),CX7)</f>
        <v>78.13</v>
      </c>
      <c r="CY6" s="21">
        <f t="shared" ref="CY6:DG6" si="11">IF(CY7="",NA(),CY7)</f>
        <v>79.33</v>
      </c>
      <c r="CZ6" s="21">
        <f t="shared" si="11"/>
        <v>79.94</v>
      </c>
      <c r="DA6" s="21">
        <f t="shared" si="11"/>
        <v>80.39</v>
      </c>
      <c r="DB6" s="21">
        <f t="shared" si="11"/>
        <v>80.73</v>
      </c>
      <c r="DC6" s="21">
        <f t="shared" si="11"/>
        <v>67.37</v>
      </c>
      <c r="DD6" s="21">
        <f t="shared" si="11"/>
        <v>70.05</v>
      </c>
      <c r="DE6" s="21">
        <f t="shared" si="11"/>
        <v>84.34</v>
      </c>
      <c r="DF6" s="21">
        <f t="shared" si="11"/>
        <v>84.34</v>
      </c>
      <c r="DG6" s="21">
        <f t="shared" si="11"/>
        <v>84.73</v>
      </c>
      <c r="DH6" s="20" t="str">
        <f>IF(DH7="","",IF(DH7="-","【-】","【"&amp;SUBSTITUTE(TEXT(DH7,"#,##0.00"),"-","△")&amp;"】"))</f>
        <v>【86.21】</v>
      </c>
      <c r="DI6" s="21">
        <f>IF(DI7="",NA(),DI7)</f>
        <v>27.26</v>
      </c>
      <c r="DJ6" s="21">
        <f t="shared" ref="DJ6:DR6" si="12">IF(DJ7="",NA(),DJ7)</f>
        <v>29.24</v>
      </c>
      <c r="DK6" s="21">
        <f t="shared" si="12"/>
        <v>31.23</v>
      </c>
      <c r="DL6" s="21">
        <f t="shared" si="12"/>
        <v>33.17</v>
      </c>
      <c r="DM6" s="21">
        <f t="shared" si="12"/>
        <v>35.03</v>
      </c>
      <c r="DN6" s="21">
        <f t="shared" si="12"/>
        <v>13.2</v>
      </c>
      <c r="DO6" s="21">
        <f t="shared" si="12"/>
        <v>15.82</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0.06</v>
      </c>
      <c r="EK6" s="21">
        <f t="shared" si="14"/>
        <v>0.02</v>
      </c>
      <c r="EL6" s="21">
        <f t="shared" si="14"/>
        <v>0.1</v>
      </c>
      <c r="EM6" s="21">
        <f t="shared" si="14"/>
        <v>0.08</v>
      </c>
      <c r="EN6" s="21">
        <f t="shared" si="14"/>
        <v>0.06</v>
      </c>
      <c r="EO6" s="20" t="str">
        <f>IF(EO7="","",IF(EO7="-","【-】","【"&amp;SUBSTITUTE(TEXT(EO7,"#,##0.00"),"-","△")&amp;"】"))</f>
        <v>【0.11】</v>
      </c>
    </row>
    <row r="7" spans="1:148" s="22" customFormat="1" x14ac:dyDescent="0.2">
      <c r="A7" s="14"/>
      <c r="B7" s="23">
        <v>2023</v>
      </c>
      <c r="C7" s="23">
        <v>12025</v>
      </c>
      <c r="D7" s="23">
        <v>46</v>
      </c>
      <c r="E7" s="23">
        <v>17</v>
      </c>
      <c r="F7" s="23">
        <v>4</v>
      </c>
      <c r="G7" s="23">
        <v>0</v>
      </c>
      <c r="H7" s="23" t="s">
        <v>96</v>
      </c>
      <c r="I7" s="23" t="s">
        <v>97</v>
      </c>
      <c r="J7" s="23" t="s">
        <v>98</v>
      </c>
      <c r="K7" s="23" t="s">
        <v>99</v>
      </c>
      <c r="L7" s="23" t="s">
        <v>100</v>
      </c>
      <c r="M7" s="23" t="s">
        <v>101</v>
      </c>
      <c r="N7" s="24" t="s">
        <v>102</v>
      </c>
      <c r="O7" s="24">
        <v>73.08</v>
      </c>
      <c r="P7" s="24">
        <v>0.88</v>
      </c>
      <c r="Q7" s="24">
        <v>92.66</v>
      </c>
      <c r="R7" s="24">
        <v>3014</v>
      </c>
      <c r="S7" s="24">
        <v>240218</v>
      </c>
      <c r="T7" s="24">
        <v>677.87</v>
      </c>
      <c r="U7" s="24">
        <v>354.37</v>
      </c>
      <c r="V7" s="24">
        <v>2102</v>
      </c>
      <c r="W7" s="24">
        <v>1.21</v>
      </c>
      <c r="X7" s="24">
        <v>1737.19</v>
      </c>
      <c r="Y7" s="24">
        <v>107.66</v>
      </c>
      <c r="Z7" s="24">
        <v>103.16</v>
      </c>
      <c r="AA7" s="24">
        <v>98.69</v>
      </c>
      <c r="AB7" s="24">
        <v>93.47</v>
      </c>
      <c r="AC7" s="24">
        <v>96.91</v>
      </c>
      <c r="AD7" s="24">
        <v>101.38</v>
      </c>
      <c r="AE7" s="24">
        <v>100.3</v>
      </c>
      <c r="AF7" s="24">
        <v>106.09</v>
      </c>
      <c r="AG7" s="24">
        <v>106.44</v>
      </c>
      <c r="AH7" s="24">
        <v>107.11</v>
      </c>
      <c r="AI7" s="24">
        <v>105.09</v>
      </c>
      <c r="AJ7" s="24">
        <v>10.65</v>
      </c>
      <c r="AK7" s="24">
        <v>0</v>
      </c>
      <c r="AL7" s="24">
        <v>3.97</v>
      </c>
      <c r="AM7" s="24">
        <v>32.44</v>
      </c>
      <c r="AN7" s="24">
        <v>47.23</v>
      </c>
      <c r="AO7" s="24">
        <v>360.63</v>
      </c>
      <c r="AP7" s="24">
        <v>254.91</v>
      </c>
      <c r="AQ7" s="24">
        <v>69.42</v>
      </c>
      <c r="AR7" s="24">
        <v>72.86</v>
      </c>
      <c r="AS7" s="24">
        <v>69.540000000000006</v>
      </c>
      <c r="AT7" s="24">
        <v>65.73</v>
      </c>
      <c r="AU7" s="24">
        <v>1.06</v>
      </c>
      <c r="AV7" s="24">
        <v>0.94</v>
      </c>
      <c r="AW7" s="24">
        <v>0.93</v>
      </c>
      <c r="AX7" s="24">
        <v>1</v>
      </c>
      <c r="AY7" s="24">
        <v>0.94</v>
      </c>
      <c r="AZ7" s="24">
        <v>75.33</v>
      </c>
      <c r="BA7" s="24">
        <v>64.17</v>
      </c>
      <c r="BB7" s="24">
        <v>43.07</v>
      </c>
      <c r="BC7" s="24">
        <v>45.42</v>
      </c>
      <c r="BD7" s="24">
        <v>50.63</v>
      </c>
      <c r="BE7" s="24">
        <v>48.91</v>
      </c>
      <c r="BF7" s="24">
        <v>1488.39</v>
      </c>
      <c r="BG7" s="24">
        <v>1427.25</v>
      </c>
      <c r="BH7" s="24">
        <v>1223.3599999999999</v>
      </c>
      <c r="BI7" s="24">
        <v>1098.44</v>
      </c>
      <c r="BJ7" s="24">
        <v>982.52</v>
      </c>
      <c r="BK7" s="24">
        <v>1087.96</v>
      </c>
      <c r="BL7" s="24">
        <v>1209.45</v>
      </c>
      <c r="BM7" s="24">
        <v>1163.75</v>
      </c>
      <c r="BN7" s="24">
        <v>1195.47</v>
      </c>
      <c r="BO7" s="24">
        <v>1168.69</v>
      </c>
      <c r="BP7" s="24">
        <v>1156.82</v>
      </c>
      <c r="BQ7" s="24">
        <v>122.77</v>
      </c>
      <c r="BR7" s="24">
        <v>98.97</v>
      </c>
      <c r="BS7" s="24">
        <v>83.84</v>
      </c>
      <c r="BT7" s="24">
        <v>71.72</v>
      </c>
      <c r="BU7" s="24">
        <v>70.25</v>
      </c>
      <c r="BV7" s="24">
        <v>59.67</v>
      </c>
      <c r="BW7" s="24">
        <v>55.93</v>
      </c>
      <c r="BX7" s="24">
        <v>72.599999999999994</v>
      </c>
      <c r="BY7" s="24">
        <v>69.430000000000007</v>
      </c>
      <c r="BZ7" s="24">
        <v>70.709999999999994</v>
      </c>
      <c r="CA7" s="24">
        <v>75.33</v>
      </c>
      <c r="CB7" s="24">
        <v>129.38</v>
      </c>
      <c r="CC7" s="24">
        <v>159.49</v>
      </c>
      <c r="CD7" s="24">
        <v>189.33</v>
      </c>
      <c r="CE7" s="24">
        <v>223.36</v>
      </c>
      <c r="CF7" s="24">
        <v>228.82</v>
      </c>
      <c r="CG7" s="24">
        <v>270.60000000000002</v>
      </c>
      <c r="CH7" s="24">
        <v>289.60000000000002</v>
      </c>
      <c r="CI7" s="24">
        <v>228.64</v>
      </c>
      <c r="CJ7" s="24">
        <v>239.46</v>
      </c>
      <c r="CK7" s="24">
        <v>233.15</v>
      </c>
      <c r="CL7" s="24">
        <v>215.73</v>
      </c>
      <c r="CM7" s="24" t="s">
        <v>102</v>
      </c>
      <c r="CN7" s="24" t="s">
        <v>102</v>
      </c>
      <c r="CO7" s="24" t="s">
        <v>102</v>
      </c>
      <c r="CP7" s="24" t="s">
        <v>102</v>
      </c>
      <c r="CQ7" s="24" t="s">
        <v>102</v>
      </c>
      <c r="CR7" s="24">
        <v>37.65</v>
      </c>
      <c r="CS7" s="24">
        <v>36.71</v>
      </c>
      <c r="CT7" s="24">
        <v>42.28</v>
      </c>
      <c r="CU7" s="24">
        <v>41.06</v>
      </c>
      <c r="CV7" s="24">
        <v>42.09</v>
      </c>
      <c r="CW7" s="24">
        <v>43.28</v>
      </c>
      <c r="CX7" s="24">
        <v>78.13</v>
      </c>
      <c r="CY7" s="24">
        <v>79.33</v>
      </c>
      <c r="CZ7" s="24">
        <v>79.94</v>
      </c>
      <c r="DA7" s="24">
        <v>80.39</v>
      </c>
      <c r="DB7" s="24">
        <v>80.73</v>
      </c>
      <c r="DC7" s="24">
        <v>67.37</v>
      </c>
      <c r="DD7" s="24">
        <v>70.05</v>
      </c>
      <c r="DE7" s="24">
        <v>84.34</v>
      </c>
      <c r="DF7" s="24">
        <v>84.34</v>
      </c>
      <c r="DG7" s="24">
        <v>84.73</v>
      </c>
      <c r="DH7" s="24">
        <v>86.21</v>
      </c>
      <c r="DI7" s="24">
        <v>27.26</v>
      </c>
      <c r="DJ7" s="24">
        <v>29.24</v>
      </c>
      <c r="DK7" s="24">
        <v>31.23</v>
      </c>
      <c r="DL7" s="24">
        <v>33.17</v>
      </c>
      <c r="DM7" s="24">
        <v>35.03</v>
      </c>
      <c r="DN7" s="24">
        <v>13.2</v>
      </c>
      <c r="DO7" s="24">
        <v>15.82</v>
      </c>
      <c r="DP7" s="24">
        <v>22.79</v>
      </c>
      <c r="DQ7" s="24">
        <v>24.8</v>
      </c>
      <c r="DR7" s="24">
        <v>26.77</v>
      </c>
      <c r="DS7" s="24">
        <v>29.62</v>
      </c>
      <c r="DT7" s="24">
        <v>0</v>
      </c>
      <c r="DU7" s="24">
        <v>0</v>
      </c>
      <c r="DV7" s="24">
        <v>0</v>
      </c>
      <c r="DW7" s="24">
        <v>0</v>
      </c>
      <c r="DX7" s="24">
        <v>0</v>
      </c>
      <c r="DY7" s="24">
        <v>0</v>
      </c>
      <c r="DZ7" s="24">
        <v>0</v>
      </c>
      <c r="EA7" s="24">
        <v>0.01</v>
      </c>
      <c r="EB7" s="24">
        <v>0.02</v>
      </c>
      <c r="EC7" s="24">
        <v>7.0000000000000007E-2</v>
      </c>
      <c r="ED7" s="24">
        <v>0.09</v>
      </c>
      <c r="EE7" s="24">
        <v>0</v>
      </c>
      <c r="EF7" s="24">
        <v>0</v>
      </c>
      <c r="EG7" s="24">
        <v>0</v>
      </c>
      <c r="EH7" s="24">
        <v>0</v>
      </c>
      <c r="EI7" s="24">
        <v>0</v>
      </c>
      <c r="EJ7" s="24">
        <v>0.06</v>
      </c>
      <c r="EK7" s="24">
        <v>0.02</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2025-01-28T07:16:57Z</cp:lastPrinted>
  <dcterms:created xsi:type="dcterms:W3CDTF">2025-01-24T07:08:37Z</dcterms:created>
  <dcterms:modified xsi:type="dcterms:W3CDTF">2025-01-29T08:23:24Z</dcterms:modified>
  <cp:category/>
</cp:coreProperties>
</file>