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eiei_DS\keiki\04_経営比較分析表\経営比較分析表（令和5年度）\4_回答\"/>
    </mc:Choice>
  </mc:AlternateContent>
  <xr:revisionPtr revIDLastSave="0" documentId="13_ncr:1_{F19888CA-2738-40E4-B8FA-8D9A5D4C7BD9}" xr6:coauthVersionLast="47" xr6:coauthVersionMax="47" xr10:uidLastSave="{00000000-0000-0000-0000-000000000000}"/>
  <workbookProtection workbookAlgorithmName="SHA-512" workbookHashValue="0qcJ8l2F72asEH47wsjYMPJgUi9XQkFyzJeKOHkdTUx+YSdPs5mC3NotNYiHXOTvhqAUXc2EvvANRjPdoIolIw==" workbookSaltValue="WzsX0RapyqrOAd5kmO67j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<sst xmlns="http://schemas.openxmlformats.org/spreadsheetml/2006/main" count="231" uniqueCount="116">
  <si>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</si>
  <si>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</si>
  <si>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</si>
  <si>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</si>
  <si>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</si>
  <si>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</si>
  <si>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</si>
  <si>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</si>
  <si>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</si>
  <si>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</si>
  <si>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</si>
  <si>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</si>
  <si>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</si>
  <si>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</si>
  <si>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</si>
  <si>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</si>
  <si>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</si>
  <si>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</si>
  <si>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</si>
  <si>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</si>
  <si>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</si>
  <si>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</si>
  <si>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</si>
  <si>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</si>
  <si>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</si>
  <si>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</si>
  <si>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</si>
  <si>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</si>
  <si>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</si>
  <si>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</si>
  <si>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</si>
  <si>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</si>
  <si>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</si>
  <si>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</si>
  <si>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</si>
  <si>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</si>
  <si>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</si>
  <si>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</si>
  <si>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</si>
  <si>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</si>
  <si>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</si>
  <si>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</si>
  <si>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</si>
  <si>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</si>
  <si>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</si>
  <si>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</si>
  <si>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</si>
  <si>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</si>
  <si>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</si>
  <si>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</si>
  <si>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</si>
  <si>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</si>
  <si>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</si>
  <si>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</si>
  <si>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</si>
  <si>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</si>
  <si>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</si>
  <si>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</si>
  <si>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</si>
  <si>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</si>
  <si>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</si>
  <si>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</si>
  <si>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</si>
  <si>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</si>
  <si>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</si>
  <si>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</si>
  <si>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</si>
  <si>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</si>
  <si>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</si>
  <si>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</si>
  <si>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</si>
  <si>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</si>
  <si>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</si>
  <si>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</si>
  <si>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</si>
  <si>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</si>
  <si>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</si>
  <si>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</si>
  <si>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</si>
  <si>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</si>
  <si>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</si>
  <si>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</si>
  <si>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</si>
  <si>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</si>
  <si>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</si>
  <si>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</si>
  <si>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</si>
  <si>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</si>
  <si>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</si>
  <si>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</si>
  <si>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</si>
  <si>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</si>
  <si>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</si>
  <si>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</si>
  <si>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</si>
  <si>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</si>
  <si>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函館市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</si>
  <si>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</si>
  <si>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</si>
  <si>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</si>
  <si>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</si>
  <si>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</si>
  <si>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</si>
  <si>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</si>
  <si>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</si>
  <si>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</si>
  <si>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</si>
  <si>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</si>
  <si>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</si>
  <si>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</si>
  <si>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</si>
  <si>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</si>
  <si>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</si>
  <si>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水需要の減少に伴い使用料収入は減少傾向となっているが，経営の効率化や計画的な施設整備に取り組みながら，概ね健全な経営状況を維持している。
　今後については，上下水道事業経営ビジョンに基づき，計画的な施設の更新等を進め，下水道事業の健全な経営の維持に努める。</t>
    <phoneticPr fontId="4"/>
  </si>
  <si>
    <t>　①経常収支比率は，類似団体平均を上回る水準で，100％以上となっており，収支は健全な状態にある。
　②累積欠損金比率は,累積欠損金が発生していないため0％となり,健全な状態にある。
　③流動比率は100％を下回っているが，流動負債の大部分は企業債償還金であり，使用料収入等により確保できる見込みであることから支払い能力に支障はない。
　④企業債残高対事業規模比率は，企業債残高の減少により減少傾向にあり，類似団体平均を下回っているため，適切な投資を行っている。
　⑤経費回収率は100％以上となっており，経営に必要な経費を使用料で賄うことができている。
　⑥汚水処理原価は類似団体平均を下回る水準となっており，効率的な汚水処理が実施されている。
　⑦施設利用率は，類似団体平均を上回る水準となっており，施設規模は適正な水準にある。
　⑧水洗化率は，類似団体平均を上回っており，上昇傾向にある。</t>
    <rPh sb="112" eb="116">
      <t>リュウドウフサイ</t>
    </rPh>
    <rPh sb="117" eb="120">
      <t>ダイブブン</t>
    </rPh>
    <rPh sb="121" eb="124">
      <t>キギョウサイ</t>
    </rPh>
    <rPh sb="124" eb="127">
      <t>ショウカンキン</t>
    </rPh>
    <rPh sb="131" eb="136">
      <t>シヨウリョウシュウニュウ</t>
    </rPh>
    <rPh sb="136" eb="137">
      <t>トウ</t>
    </rPh>
    <rPh sb="140" eb="142">
      <t>カクホ</t>
    </rPh>
    <rPh sb="145" eb="147">
      <t>ミコ</t>
    </rPh>
    <rPh sb="155" eb="157">
      <t>シハラ</t>
    </rPh>
    <rPh sb="158" eb="160">
      <t>ノウリョク</t>
    </rPh>
    <rPh sb="161" eb="163">
      <t>シショウ</t>
    </rPh>
    <rPh sb="352" eb="354">
      <t>ウワマワ</t>
    </rPh>
    <rPh sb="355" eb="357">
      <t>スイジュン</t>
    </rPh>
    <phoneticPr fontId="4"/>
  </si>
  <si>
    <t>　①有形固定資産減価償却率および②管渠老朽率は，類似団体平均を上回っており，標準耐用年数を経過した管渠や設備が増加傾向にあるが，ストックマネジメント計画に基づく計画的な更新を行っていく。
　③管渠改善率は，類似団体平均と同水準であり，ストックマネジメント計画に基づき，計画的に管渠の更新を進めている。</t>
    <rPh sb="74" eb="76">
      <t>ケイカク</t>
    </rPh>
    <rPh sb="77" eb="78">
      <t>モト</t>
    </rPh>
    <rPh sb="80" eb="83">
      <t>ケイカクテキ</t>
    </rPh>
    <rPh sb="84" eb="86">
      <t>コウシン</t>
    </rPh>
    <rPh sb="87" eb="88">
      <t>オコナ</t>
    </rPh>
    <rPh sb="110" eb="113">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</si>
</sst>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0.26</c:v>
                </c:pt>
                <c:pt idx="1">
                  <c:v>0.3</c:v>
                </c:pt>
                <c:pt idx="2">
                  <c:v>0.21</c:v>
                </c:pt>
                <c:pt idx="3">
                  <c:v>0.18</c:v>
                </c:pt>
                <c:pt idx="4">
                  <c:v>0.22</c:v>
                </c:pt>
              </c:numCache>
            </c:numRef>
          </c:val>
          <c:extLst>
            <c:ext xmlns:c16="http://schemas.microsoft.com/office/drawing/2014/chart" uri="{C3380CC4-5D6E-409C-BE32-E72D297353CC}">
              <c16:uniqueId val="{00000000-53F7-45FD-81AD-3E3C20E376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53F7-45FD-81AD-3E3C20E376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67.08</c:v>
                </c:pt>
                <c:pt idx="1">
                  <c:v>66.23</c:v>
                </c:pt>
                <c:pt idx="2">
                  <c:v>86.64</c:v>
                </c:pt>
                <c:pt idx="3">
                  <c:v>86.88</c:v>
                </c:pt>
                <c:pt idx="4">
                  <c:v>86.81</c:v>
                </c:pt>
              </c:numCache>
            </c:numRef>
          </c:val>
          <c:extLst>
            <c:ext xmlns:c16="http://schemas.microsoft.com/office/drawing/2014/chart" uri="{C3380CC4-5D6E-409C-BE32-E72D297353CC}">
              <c16:uniqueId val="{00000000-C7F4-49D8-8D00-7A80BFDAA3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C7F4-49D8-8D00-7A80BFDAA3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95.97</c:v>
                </c:pt>
                <c:pt idx="1">
                  <c:v>96.24</c:v>
                </c:pt>
                <c:pt idx="2">
                  <c:v>96.41</c:v>
                </c:pt>
                <c:pt idx="3">
                  <c:v>96.6</c:v>
                </c:pt>
                <c:pt idx="4">
                  <c:v>96.74</c:v>
                </c:pt>
              </c:numCache>
            </c:numRef>
          </c:val>
          <c:extLst>
            <c:ext xmlns:c16="http://schemas.microsoft.com/office/drawing/2014/chart" uri="{C3380CC4-5D6E-409C-BE32-E72D297353CC}">
              <c16:uniqueId val="{00000000-886C-4C1A-B7A0-885FD09B88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886C-4C1A-B7A0-885FD09B88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114.76</c:v>
                </c:pt>
                <c:pt idx="1">
                  <c:v>116.21</c:v>
                </c:pt>
                <c:pt idx="2">
                  <c:v>118.23</c:v>
                </c:pt>
                <c:pt idx="3">
                  <c:v>119.7</c:v>
                </c:pt>
                <c:pt idx="4">
                  <c:v>117.95</c:v>
                </c:pt>
              </c:numCache>
            </c:numRef>
          </c:val>
          <c:extLst>
            <c:ext xmlns:c16="http://schemas.microsoft.com/office/drawing/2014/chart" uri="{C3380CC4-5D6E-409C-BE32-E72D297353CC}">
              <c16:uniqueId val="{00000000-A747-4D40-8A2E-2F46407BCD6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A747-4D40-8A2E-2F46407BCD6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46.46</c:v>
                </c:pt>
                <c:pt idx="1">
                  <c:v>47.83</c:v>
                </c:pt>
                <c:pt idx="2">
                  <c:v>49.37</c:v>
                </c:pt>
                <c:pt idx="3">
                  <c:v>50.52</c:v>
                </c:pt>
                <c:pt idx="4">
                  <c:v>51.8</c:v>
                </c:pt>
              </c:numCache>
            </c:numRef>
          </c:val>
          <c:extLst>
            <c:ext xmlns:c16="http://schemas.microsoft.com/office/drawing/2014/chart" uri="{C3380CC4-5D6E-409C-BE32-E72D297353CC}">
              <c16:uniqueId val="{00000000-0B5A-4EE6-A79B-89CB54BD84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0B5A-4EE6-A79B-89CB54BD84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13.07</c:v>
                </c:pt>
                <c:pt idx="1">
                  <c:v>13.96</c:v>
                </c:pt>
                <c:pt idx="2">
                  <c:v>14.1</c:v>
                </c:pt>
                <c:pt idx="3">
                  <c:v>14.77</c:v>
                </c:pt>
                <c:pt idx="4">
                  <c:v>15.42</c:v>
                </c:pt>
              </c:numCache>
            </c:numRef>
          </c:val>
          <c:extLst>
            <c:ext xmlns:c16="http://schemas.microsoft.com/office/drawing/2014/chart" uri="{C3380CC4-5D6E-409C-BE32-E72D297353CC}">
              <c16:uniqueId val="{00000000-2DE8-477A-9A67-FD0E156423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2DE8-477A-9A67-FD0E156423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1A-472B-9BE5-65525C6DB6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711A-472B-9BE5-65525C6DB6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68.5</c:v>
                </c:pt>
                <c:pt idx="1">
                  <c:v>63.46</c:v>
                </c:pt>
                <c:pt idx="2">
                  <c:v>63</c:v>
                </c:pt>
                <c:pt idx="3">
                  <c:v>64.37</c:v>
                </c:pt>
                <c:pt idx="4">
                  <c:v>65.900000000000006</c:v>
                </c:pt>
              </c:numCache>
            </c:numRef>
          </c:val>
          <c:extLst>
            <c:ext xmlns:c16="http://schemas.microsoft.com/office/drawing/2014/chart" uri="{C3380CC4-5D6E-409C-BE32-E72D297353CC}">
              <c16:uniqueId val="{00000000-68D3-4F36-B452-4E3650D652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68D3-4F36-B452-4E3650D652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760.19</c:v>
                </c:pt>
                <c:pt idx="1">
                  <c:v>758.1</c:v>
                </c:pt>
                <c:pt idx="2">
                  <c:v>666.06</c:v>
                </c:pt>
                <c:pt idx="3">
                  <c:v>607.22</c:v>
                </c:pt>
                <c:pt idx="4">
                  <c:v>551.04</c:v>
                </c:pt>
              </c:numCache>
            </c:numRef>
          </c:val>
          <c:extLst>
            <c:ext xmlns:c16="http://schemas.microsoft.com/office/drawing/2014/chart" uri="{C3380CC4-5D6E-409C-BE32-E72D297353CC}">
              <c16:uniqueId val="{00000000-6A33-4AB5-9D29-CA05649944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6A33-4AB5-9D29-CA05649944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121.48</c:v>
                </c:pt>
                <c:pt idx="1">
                  <c:v>124.84</c:v>
                </c:pt>
                <c:pt idx="2">
                  <c:v>132.68</c:v>
                </c:pt>
                <c:pt idx="3">
                  <c:v>142.25</c:v>
                </c:pt>
                <c:pt idx="4">
                  <c:v>143.76</c:v>
                </c:pt>
              </c:numCache>
            </c:numRef>
          </c:val>
          <c:extLst>
            <c:ext xmlns:c16="http://schemas.microsoft.com/office/drawing/2014/chart" uri="{C3380CC4-5D6E-409C-BE32-E72D297353CC}">
              <c16:uniqueId val="{00000000-61CE-4098-9040-0321FAFC767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61CE-4098-9040-0321FAFC767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129.37</c:v>
                </c:pt>
                <c:pt idx="1">
                  <c:v>124.49</c:v>
                </c:pt>
                <c:pt idx="2">
                  <c:v>117.6</c:v>
                </c:pt>
                <c:pt idx="3">
                  <c:v>110.28</c:v>
                </c:pt>
                <c:pt idx="4">
                  <c:v>109.51</c:v>
                </c:pt>
              </c:numCache>
            </c:numRef>
          </c:val>
          <c:extLst>
            <c:ext xmlns:c16="http://schemas.microsoft.com/office/drawing/2014/chart" uri="{C3380CC4-5D6E-409C-BE32-E72D297353CC}">
              <c16:uniqueId val="{00000000-9DEC-474A-A073-F273E4711AD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9DEC-474A-A073-F273E4711AD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4" zoomScaleNormal="100" workbookViewId="0">
      <selection activeCell="BF58" sqref="BF58"/>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北海道　函館市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4">
        <f>データ!S6</f>
        <v>240218</v>
      </c>
      <c r="AM8" s="44"/>
      <c r="AN8" s="44"/>
      <c r="AO8" s="44"/>
      <c r="AP8" s="44"/>
      <c r="AQ8" s="44"/>
      <c r="AR8" s="44"/>
      <c r="AS8" s="44"/>
      <c r="AT8" s="45">
        <f>データ!T6</f>
        <v>677.87</v>
      </c>
      <c r="AU8" s="45"/>
      <c r="AV8" s="45"/>
      <c r="AW8" s="45"/>
      <c r="AX8" s="45"/>
      <c r="AY8" s="45"/>
      <c r="AZ8" s="45"/>
      <c r="BA8" s="45"/>
      <c r="BB8" s="45">
        <f>データ!U6</f>
        <v>354.37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52.59</v>
      </c>
      <c r="J10" s="45"/>
      <c r="K10" s="45"/>
      <c r="L10" s="45"/>
      <c r="M10" s="45"/>
      <c r="N10" s="45"/>
      <c r="O10" s="45"/>
      <c r="P10" s="45">
        <f>データ!P6</f>
        <v>90.08</v>
      </c>
      <c r="Q10" s="45"/>
      <c r="R10" s="45"/>
      <c r="S10" s="45"/>
      <c r="T10" s="45"/>
      <c r="U10" s="45"/>
      <c r="V10" s="45"/>
      <c r="W10" s="45">
        <f>データ!Q6</f>
        <v>74.56</v>
      </c>
      <c r="X10" s="45"/>
      <c r="Y10" s="45"/>
      <c r="Z10" s="45"/>
      <c r="AA10" s="45"/>
      <c r="AB10" s="45"/>
      <c r="AC10" s="45"/>
      <c r="AD10" s="44">
        <f>データ!R6</f>
        <v>3014</v>
      </c>
      <c r="AE10" s="44"/>
      <c r="AF10" s="44"/>
      <c r="AG10" s="44"/>
      <c r="AH10" s="44"/>
      <c r="AI10" s="44"/>
      <c r="AJ10" s="44"/>
      <c r="AK10" s="2"/>
      <c r="AL10" s="44">
        <f>データ!V6</f>
        <v>214591</v>
      </c>
      <c r="AM10" s="44"/>
      <c r="AN10" s="44"/>
      <c r="AO10" s="44"/>
      <c r="AP10" s="44"/>
      <c r="AQ10" s="44"/>
      <c r="AR10" s="44"/>
      <c r="AS10" s="44"/>
      <c r="AT10" s="45">
        <f>データ!W6</f>
        <v>46.98</v>
      </c>
      <c r="AU10" s="45"/>
      <c r="AV10" s="45"/>
      <c r="AW10" s="45"/>
      <c r="AX10" s="45"/>
      <c r="AY10" s="45"/>
      <c r="AZ10" s="45"/>
      <c r="BA10" s="45"/>
      <c r="BB10" s="45">
        <f>データ!X6</f>
        <v>4567.71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ZQ1dwDWqVXDu3+sLkantTYOrsCdhh/szVpv3PK0AVPyUvZ4U04wpo1u4EktdX/U688E8IS3YWQYt9duk2aX4Lw==" saltValue="1wIXXWp6KPcNTv7TBF/1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12025</v>
      </c>
      <c r="D6" s="19">
        <f t="shared" si="3"/>
        <v>46</v>
      </c>
      <c r="E6" s="19">
        <f t="shared" si="3"/>
        <v>17</v>
      </c>
      <c r="F6" s="19">
        <f t="shared" si="3"/>
        <v>1</v>
      </c>
      <c r="G6" s="19">
        <f t="shared" si="3"/>
        <v>0</v>
      </c>
      <c r="H6" s="19" t="str">
        <f t="shared" si="3"/>
        <v>北海道　函館市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52.59</v>
      </c>
      <c r="P6" s="20">
        <f t="shared" si="3"/>
        <v>90.08</v>
      </c>
      <c r="Q6" s="20">
        <f t="shared" si="3"/>
        <v>74.56</v>
      </c>
      <c r="R6" s="20">
        <f t="shared" si="3"/>
        <v>3014</v>
      </c>
      <c r="S6" s="20">
        <f t="shared" si="3"/>
        <v>240218</v>
      </c>
      <c r="T6" s="20">
        <f t="shared" si="3"/>
        <v>677.87</v>
      </c>
      <c r="U6" s="20">
        <f t="shared" si="3"/>
        <v>354.37</v>
      </c>
      <c r="V6" s="20">
        <f t="shared" si="3"/>
        <v>214591</v>
      </c>
      <c r="W6" s="20">
        <f t="shared" si="3"/>
        <v>46.98</v>
      </c>
      <c r="X6" s="20">
        <f t="shared" si="3"/>
        <v>4567.71</v>
      </c>
      <c r="Y6" s="21">
        <f>IF(Y7="",NA(),Y7)</f>
        <v>114.76</v>
      </c>
      <c r="Z6" s="21">
        <f t="shared" ref="Z6:AH6" si="4">IF(Z7="",NA(),Z7)</f>
        <v>116.21</v>
      </c>
      <c r="AA6" s="21">
        <f t="shared" si="4"/>
        <v>118.23</v>
      </c>
      <c r="AB6" s="21">
        <f t="shared" si="4"/>
        <v>119.7</v>
      </c>
      <c r="AC6" s="21">
        <f t="shared" si="4"/>
        <v>117.95</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68.5</v>
      </c>
      <c r="AV6" s="21">
        <f t="shared" ref="AV6:BD6" si="6">IF(AV7="",NA(),AV7)</f>
        <v>63.46</v>
      </c>
      <c r="AW6" s="21">
        <f t="shared" si="6"/>
        <v>63</v>
      </c>
      <c r="AX6" s="21">
        <f t="shared" si="6"/>
        <v>64.37</v>
      </c>
      <c r="AY6" s="21">
        <f t="shared" si="6"/>
        <v>65.900000000000006</v>
      </c>
      <c r="AZ6" s="21">
        <f t="shared" si="6"/>
        <v>61.57</v>
      </c>
      <c r="BA6" s="21">
        <f t="shared" si="6"/>
        <v>60.82</v>
      </c>
      <c r="BB6" s="21">
        <f t="shared" si="6"/>
        <v>63.48</v>
      </c>
      <c r="BC6" s="21">
        <f t="shared" si="6"/>
        <v>65.510000000000005</v>
      </c>
      <c r="BD6" s="21">
        <f t="shared" si="6"/>
        <v>72.78</v>
      </c>
      <c r="BE6" s="20" t="str">
        <f>IF(BE7="","",IF(BE7="-","【-】","【"&amp;SUBSTITUTE(TEXT(BE7,"#,##0.00"),"-","△")&amp;"】"))</f>
        <v>【78.43】</v>
      </c>
      <c r="BF6" s="21">
        <f>IF(BF7="",NA(),BF7)</f>
        <v>760.19</v>
      </c>
      <c r="BG6" s="21">
        <f t="shared" ref="BG6:BO6" si="7">IF(BG7="",NA(),BG7)</f>
        <v>758.1</v>
      </c>
      <c r="BH6" s="21">
        <f t="shared" si="7"/>
        <v>666.06</v>
      </c>
      <c r="BI6" s="21">
        <f t="shared" si="7"/>
        <v>607.22</v>
      </c>
      <c r="BJ6" s="21">
        <f t="shared" si="7"/>
        <v>551.04</v>
      </c>
      <c r="BK6" s="21">
        <f t="shared" si="7"/>
        <v>867.39</v>
      </c>
      <c r="BL6" s="21">
        <f t="shared" si="7"/>
        <v>920.83</v>
      </c>
      <c r="BM6" s="21">
        <f t="shared" si="7"/>
        <v>874.02</v>
      </c>
      <c r="BN6" s="21">
        <f t="shared" si="7"/>
        <v>827.43</v>
      </c>
      <c r="BO6" s="21">
        <f t="shared" si="7"/>
        <v>790.32</v>
      </c>
      <c r="BP6" s="20" t="str">
        <f>IF(BP7="","",IF(BP7="-","【-】","【"&amp;SUBSTITUTE(TEXT(BP7,"#,##0.00"),"-","△")&amp;"】"))</f>
        <v>【630.82】</v>
      </c>
      <c r="BQ6" s="21">
        <f>IF(BQ7="",NA(),BQ7)</f>
        <v>121.48</v>
      </c>
      <c r="BR6" s="21">
        <f t="shared" ref="BR6:BZ6" si="8">IF(BR7="",NA(),BR7)</f>
        <v>124.84</v>
      </c>
      <c r="BS6" s="21">
        <f t="shared" si="8"/>
        <v>132.68</v>
      </c>
      <c r="BT6" s="21">
        <f t="shared" si="8"/>
        <v>142.25</v>
      </c>
      <c r="BU6" s="21">
        <f t="shared" si="8"/>
        <v>143.76</v>
      </c>
      <c r="BV6" s="21">
        <f t="shared" si="8"/>
        <v>100.91</v>
      </c>
      <c r="BW6" s="21">
        <f t="shared" si="8"/>
        <v>99.82</v>
      </c>
      <c r="BX6" s="21">
        <f t="shared" si="8"/>
        <v>100.32</v>
      </c>
      <c r="BY6" s="21">
        <f t="shared" si="8"/>
        <v>99.71</v>
      </c>
      <c r="BZ6" s="21">
        <f t="shared" si="8"/>
        <v>98.7</v>
      </c>
      <c r="CA6" s="20" t="str">
        <f>IF(CA7="","",IF(CA7="-","【-】","【"&amp;SUBSTITUTE(TEXT(CA7,"#,##0.00"),"-","△")&amp;"】"))</f>
        <v>【97.81】</v>
      </c>
      <c r="CB6" s="21">
        <f>IF(CB7="",NA(),CB7)</f>
        <v>129.37</v>
      </c>
      <c r="CC6" s="21">
        <f t="shared" ref="CC6:CK6" si="9">IF(CC7="",NA(),CC7)</f>
        <v>124.49</v>
      </c>
      <c r="CD6" s="21">
        <f t="shared" si="9"/>
        <v>117.6</v>
      </c>
      <c r="CE6" s="21">
        <f t="shared" si="9"/>
        <v>110.28</v>
      </c>
      <c r="CF6" s="21">
        <f t="shared" si="9"/>
        <v>109.51</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67.08</v>
      </c>
      <c r="CN6" s="21">
        <f t="shared" ref="CN6:CV6" si="10">IF(CN7="",NA(),CN7)</f>
        <v>66.23</v>
      </c>
      <c r="CO6" s="21">
        <f t="shared" si="10"/>
        <v>86.64</v>
      </c>
      <c r="CP6" s="21">
        <f t="shared" si="10"/>
        <v>86.88</v>
      </c>
      <c r="CQ6" s="21">
        <f t="shared" si="10"/>
        <v>86.81</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95.97</v>
      </c>
      <c r="CY6" s="21">
        <f t="shared" ref="CY6:DG6" si="11">IF(CY7="",NA(),CY7)</f>
        <v>96.24</v>
      </c>
      <c r="CZ6" s="21">
        <f t="shared" si="11"/>
        <v>96.41</v>
      </c>
      <c r="DA6" s="21">
        <f t="shared" si="11"/>
        <v>96.6</v>
      </c>
      <c r="DB6" s="21">
        <f t="shared" si="11"/>
        <v>96.74</v>
      </c>
      <c r="DC6" s="21">
        <f t="shared" si="11"/>
        <v>94.06</v>
      </c>
      <c r="DD6" s="21">
        <f t="shared" si="11"/>
        <v>94.41</v>
      </c>
      <c r="DE6" s="21">
        <f t="shared" si="11"/>
        <v>94.43</v>
      </c>
      <c r="DF6" s="21">
        <f t="shared" si="11"/>
        <v>94.58</v>
      </c>
      <c r="DG6" s="21">
        <f t="shared" si="11"/>
        <v>94.69</v>
      </c>
      <c r="DH6" s="20" t="str">
        <f>IF(DH7="","",IF(DH7="-","【-】","【"&amp;SUBSTITUTE(TEXT(DH7,"#,##0.00"),"-","△")&amp;"】"))</f>
        <v>【95.91】</v>
      </c>
      <c r="DI6" s="21">
        <f>IF(DI7="",NA(),DI7)</f>
        <v>46.46</v>
      </c>
      <c r="DJ6" s="21">
        <f t="shared" ref="DJ6:DR6" si="12">IF(DJ7="",NA(),DJ7)</f>
        <v>47.83</v>
      </c>
      <c r="DK6" s="21">
        <f t="shared" si="12"/>
        <v>49.37</v>
      </c>
      <c r="DL6" s="21">
        <f t="shared" si="12"/>
        <v>50.52</v>
      </c>
      <c r="DM6" s="21">
        <f t="shared" si="12"/>
        <v>51.8</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13.07</v>
      </c>
      <c r="DU6" s="21">
        <f t="shared" ref="DU6:EC6" si="13">IF(DU7="",NA(),DU7)</f>
        <v>13.96</v>
      </c>
      <c r="DV6" s="21">
        <f t="shared" si="13"/>
        <v>14.1</v>
      </c>
      <c r="DW6" s="21">
        <f t="shared" si="13"/>
        <v>14.77</v>
      </c>
      <c r="DX6" s="21">
        <f t="shared" si="13"/>
        <v>15.42</v>
      </c>
      <c r="DY6" s="21">
        <f t="shared" si="13"/>
        <v>5.1100000000000003</v>
      </c>
      <c r="DZ6" s="21">
        <f t="shared" si="13"/>
        <v>5.18</v>
      </c>
      <c r="EA6" s="21">
        <f t="shared" si="13"/>
        <v>6.01</v>
      </c>
      <c r="EB6" s="21">
        <f t="shared" si="13"/>
        <v>6.84</v>
      </c>
      <c r="EC6" s="21">
        <f t="shared" si="13"/>
        <v>7.69</v>
      </c>
      <c r="ED6" s="20" t="str">
        <f>IF(ED7="","",IF(ED7="-","【-】","【"&amp;SUBSTITUTE(TEXT(ED7,"#,##0.00"),"-","△")&amp;"】"))</f>
        <v>【8.68】</v>
      </c>
      <c r="EE6" s="21">
        <f>IF(EE7="",NA(),EE7)</f>
        <v>0.26</v>
      </c>
      <c r="EF6" s="21">
        <f t="shared" ref="EF6:EN6" si="14">IF(EF7="",NA(),EF7)</f>
        <v>0.3</v>
      </c>
      <c r="EG6" s="21">
        <f t="shared" si="14"/>
        <v>0.21</v>
      </c>
      <c r="EH6" s="21">
        <f t="shared" si="14"/>
        <v>0.18</v>
      </c>
      <c r="EI6" s="21">
        <f t="shared" si="14"/>
        <v>0.22</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12025</v>
      </c>
      <c r="D7" s="23">
        <v>46</v>
      </c>
      <c r="E7" s="23">
        <v>17</v>
      </c>
      <c r="F7" s="23">
        <v>1</v>
      </c>
      <c r="G7" s="23">
        <v>0</v>
      </c>
      <c r="H7" s="23" t="s">
        <v>96</v>
      </c>
      <c r="I7" s="23" t="s">
        <v>97</v>
      </c>
      <c r="J7" s="23" t="s">
        <v>98</v>
      </c>
      <c r="K7" s="23" t="s">
        <v>99</v>
      </c>
      <c r="L7" s="23" t="s">
        <v>100</v>
      </c>
      <c r="M7" s="23" t="s">
        <v>101</v>
      </c>
      <c r="N7" s="24" t="s">
        <v>102</v>
      </c>
      <c r="O7" s="24">
        <v>52.59</v>
      </c>
      <c r="P7" s="24">
        <v>90.08</v>
      </c>
      <c r="Q7" s="24">
        <v>74.56</v>
      </c>
      <c r="R7" s="24">
        <v>3014</v>
      </c>
      <c r="S7" s="24">
        <v>240218</v>
      </c>
      <c r="T7" s="24">
        <v>677.87</v>
      </c>
      <c r="U7" s="24">
        <v>354.37</v>
      </c>
      <c r="V7" s="24">
        <v>214591</v>
      </c>
      <c r="W7" s="24">
        <v>46.98</v>
      </c>
      <c r="X7" s="24">
        <v>4567.71</v>
      </c>
      <c r="Y7" s="24">
        <v>114.76</v>
      </c>
      <c r="Z7" s="24">
        <v>116.21</v>
      </c>
      <c r="AA7" s="24">
        <v>118.23</v>
      </c>
      <c r="AB7" s="24">
        <v>119.7</v>
      </c>
      <c r="AC7" s="24">
        <v>117.95</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68.5</v>
      </c>
      <c r="AV7" s="24">
        <v>63.46</v>
      </c>
      <c r="AW7" s="24">
        <v>63</v>
      </c>
      <c r="AX7" s="24">
        <v>64.37</v>
      </c>
      <c r="AY7" s="24">
        <v>65.900000000000006</v>
      </c>
      <c r="AZ7" s="24">
        <v>61.57</v>
      </c>
      <c r="BA7" s="24">
        <v>60.82</v>
      </c>
      <c r="BB7" s="24">
        <v>63.48</v>
      </c>
      <c r="BC7" s="24">
        <v>65.510000000000005</v>
      </c>
      <c r="BD7" s="24">
        <v>72.78</v>
      </c>
      <c r="BE7" s="24">
        <v>78.430000000000007</v>
      </c>
      <c r="BF7" s="24">
        <v>760.19</v>
      </c>
      <c r="BG7" s="24">
        <v>758.1</v>
      </c>
      <c r="BH7" s="24">
        <v>666.06</v>
      </c>
      <c r="BI7" s="24">
        <v>607.22</v>
      </c>
      <c r="BJ7" s="24">
        <v>551.04</v>
      </c>
      <c r="BK7" s="24">
        <v>867.39</v>
      </c>
      <c r="BL7" s="24">
        <v>920.83</v>
      </c>
      <c r="BM7" s="24">
        <v>874.02</v>
      </c>
      <c r="BN7" s="24">
        <v>827.43</v>
      </c>
      <c r="BO7" s="24">
        <v>790.32</v>
      </c>
      <c r="BP7" s="24">
        <v>630.82000000000005</v>
      </c>
      <c r="BQ7" s="24">
        <v>121.48</v>
      </c>
      <c r="BR7" s="24">
        <v>124.84</v>
      </c>
      <c r="BS7" s="24">
        <v>132.68</v>
      </c>
      <c r="BT7" s="24">
        <v>142.25</v>
      </c>
      <c r="BU7" s="24">
        <v>143.76</v>
      </c>
      <c r="BV7" s="24">
        <v>100.91</v>
      </c>
      <c r="BW7" s="24">
        <v>99.82</v>
      </c>
      <c r="BX7" s="24">
        <v>100.32</v>
      </c>
      <c r="BY7" s="24">
        <v>99.71</v>
      </c>
      <c r="BZ7" s="24">
        <v>98.7</v>
      </c>
      <c r="CA7" s="24">
        <v>97.81</v>
      </c>
      <c r="CB7" s="24">
        <v>129.37</v>
      </c>
      <c r="CC7" s="24">
        <v>124.49</v>
      </c>
      <c r="CD7" s="24">
        <v>117.6</v>
      </c>
      <c r="CE7" s="24">
        <v>110.28</v>
      </c>
      <c r="CF7" s="24">
        <v>109.51</v>
      </c>
      <c r="CG7" s="24">
        <v>158.04</v>
      </c>
      <c r="CH7" s="24">
        <v>156.77000000000001</v>
      </c>
      <c r="CI7" s="24">
        <v>157.63999999999999</v>
      </c>
      <c r="CJ7" s="24">
        <v>159.59</v>
      </c>
      <c r="CK7" s="24">
        <v>160.65</v>
      </c>
      <c r="CL7" s="24">
        <v>138.75</v>
      </c>
      <c r="CM7" s="24">
        <v>67.08</v>
      </c>
      <c r="CN7" s="24">
        <v>66.23</v>
      </c>
      <c r="CO7" s="24">
        <v>86.64</v>
      </c>
      <c r="CP7" s="24">
        <v>86.88</v>
      </c>
      <c r="CQ7" s="24">
        <v>86.81</v>
      </c>
      <c r="CR7" s="24">
        <v>66.78</v>
      </c>
      <c r="CS7" s="24">
        <v>67</v>
      </c>
      <c r="CT7" s="24">
        <v>66.650000000000006</v>
      </c>
      <c r="CU7" s="24">
        <v>64.45</v>
      </c>
      <c r="CV7" s="24">
        <v>65.11</v>
      </c>
      <c r="CW7" s="24">
        <v>58.94</v>
      </c>
      <c r="CX7" s="24">
        <v>95.97</v>
      </c>
      <c r="CY7" s="24">
        <v>96.24</v>
      </c>
      <c r="CZ7" s="24">
        <v>96.41</v>
      </c>
      <c r="DA7" s="24">
        <v>96.6</v>
      </c>
      <c r="DB7" s="24">
        <v>96.74</v>
      </c>
      <c r="DC7" s="24">
        <v>94.06</v>
      </c>
      <c r="DD7" s="24">
        <v>94.41</v>
      </c>
      <c r="DE7" s="24">
        <v>94.43</v>
      </c>
      <c r="DF7" s="24">
        <v>94.58</v>
      </c>
      <c r="DG7" s="24">
        <v>94.69</v>
      </c>
      <c r="DH7" s="24">
        <v>95.91</v>
      </c>
      <c r="DI7" s="24">
        <v>46.46</v>
      </c>
      <c r="DJ7" s="24">
        <v>47.83</v>
      </c>
      <c r="DK7" s="24">
        <v>49.37</v>
      </c>
      <c r="DL7" s="24">
        <v>50.52</v>
      </c>
      <c r="DM7" s="24">
        <v>51.8</v>
      </c>
      <c r="DN7" s="24">
        <v>34.33</v>
      </c>
      <c r="DO7" s="24">
        <v>34.15</v>
      </c>
      <c r="DP7" s="24">
        <v>35.53</v>
      </c>
      <c r="DQ7" s="24">
        <v>37.51</v>
      </c>
      <c r="DR7" s="24">
        <v>38.869999999999997</v>
      </c>
      <c r="DS7" s="24">
        <v>41.09</v>
      </c>
      <c r="DT7" s="24">
        <v>13.07</v>
      </c>
      <c r="DU7" s="24">
        <v>13.96</v>
      </c>
      <c r="DV7" s="24">
        <v>14.1</v>
      </c>
      <c r="DW7" s="24">
        <v>14.77</v>
      </c>
      <c r="DX7" s="24">
        <v>15.42</v>
      </c>
      <c r="DY7" s="24">
        <v>5.1100000000000003</v>
      </c>
      <c r="DZ7" s="24">
        <v>5.18</v>
      </c>
      <c r="EA7" s="24">
        <v>6.01</v>
      </c>
      <c r="EB7" s="24">
        <v>6.84</v>
      </c>
      <c r="EC7" s="24">
        <v>7.69</v>
      </c>
      <c r="ED7" s="24">
        <v>8.68</v>
      </c>
      <c r="EE7" s="24">
        <v>0.26</v>
      </c>
      <c r="EF7" s="24">
        <v>0.3</v>
      </c>
      <c r="EG7" s="24">
        <v>0.21</v>
      </c>
      <c r="EH7" s="24">
        <v>0.18</v>
      </c>
      <c r="EI7" s="24">
        <v>0.22</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2025-01-31T00:10:22Z</cp:lastPrinted>
  <dcterms:created xsi:type="dcterms:W3CDTF">2025-01-24T06:57:01Z</dcterms:created>
  <dcterms:modified xsi:type="dcterms:W3CDTF">2025-01-31T01:25:58Z</dcterms:modified>
  <cp:category/>
</cp:coreProperties>
</file>