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KEIEI_DS\keiki\下水道事業\009_経営比較分析表\R4 経営比較分析表（令和３年度）\回答\下水道\"/>
    </mc:Choice>
  </mc:AlternateContent>
  <xr:revisionPtr revIDLastSave="0" documentId="13_ncr:1_{876A9600-A375-4405-9841-C9B8766AEC96}" xr6:coauthVersionLast="36" xr6:coauthVersionMax="36" xr10:uidLastSave="{00000000-0000-0000-0000-000000000000}"/>
  <workbookProtection workbookAlgorithmName="SHA-512" workbookHashValue="lqDiOJ+F2SFhpHPss2C/kHBl9RAhaAFFN3IFX4iIyrT8lMcFM7xYVw2UUwd60tXvHep04PHPU3Onzrgxs0hoRQ==" workbookSaltValue="P2Snl8TrMkq9hnGV+1z4UA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M6" i="5"/>
  <c r="AD8" i="4" s="1"/>
  <c r="L6" i="5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AL10" i="4"/>
  <c r="AD10" i="4"/>
  <c r="B10" i="4"/>
  <c r="BB8" i="4"/>
  <c r="W8" i="4"/>
  <c r="P8" i="4"/>
  <c r="I8" i="4"/>
</calcChain>
</file>

<file path=xl/sharedStrings.xml><?xml version="1.0" encoding="utf-8"?>
<sst xmlns="http://schemas.openxmlformats.org/spreadsheetml/2006/main" count="231" uniqueCount="116">
  <si>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</si>
  <si>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</si>
  <si>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</si>
  <si>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</si>
  <si>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</si>
  <si>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</si>
  <si>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</si>
  <si>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</si>
  <si>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</si>
  <si>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</si>
  <si>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</si>
  <si>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</si>
  <si>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</si>
  <si>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</si>
  <si>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</si>
  <si>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</si>
  <si>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</si>
  <si>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</si>
  <si>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</si>
  <si>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</si>
  <si>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</si>
  <si>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</si>
  <si>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</si>
  <si>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</si>
  <si>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</si>
  <si>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</si>
  <si>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</si>
  <si>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</si>
  <si>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</si>
  <si>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</si>
  <si>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</si>
  <si>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</si>
  <si>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</si>
  <si>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</si>
  <si>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</si>
  <si>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</si>
  <si>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</si>
  <si>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</si>
  <si>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</si>
  <si>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</si>
  <si>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</si>
  <si>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</si>
  <si>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</si>
  <si>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</si>
  <si>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</si>
  <si>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</si>
  <si>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</si>
  <si>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</si>
  <si>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</si>
  <si>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</si>
  <si>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</si>
  <si>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</si>
  <si>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</si>
  <si>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</si>
  <si>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</si>
  <si>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</si>
  <si>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</si>
  <si>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</si>
  <si>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</si>
  <si>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</si>
  <si>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</si>
  <si>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</si>
  <si>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</si>
  <si>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</si>
  <si>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</si>
  <si>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</si>
  <si>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</si>
  <si>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</si>
  <si>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</si>
  <si>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</si>
  <si>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</si>
  <si>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</si>
  <si>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</si>
  <si>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</si>
  <si>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</si>
  <si>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</si>
  <si>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</si>
  <si>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</si>
  <si>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</si>
  <si>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</si>
  <si>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</si>
  <si>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</si>
  <si>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</si>
  <si>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</si>
  <si>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</si>
  <si>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</si>
  <si>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</si>
  <si>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</si>
  <si>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</si>
  <si>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</si>
  <si>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</si>
  <si>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</si>
  <si>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</si>
  <si>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</si>
  <si>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</si>
  <si>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</si>
  <si>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函館市</t>
  </si>
  <si>
    <t>法適用</t>
  </si>
  <si>
    <t>下水道事業</t>
  </si>
  <si>
    <t>公共下水道</t>
  </si>
  <si>
    <t>Ad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</si>
  <si>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</si>
  <si>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</si>
  <si>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</si>
  <si>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</si>
  <si>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</si>
  <si>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</si>
  <si>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</si>
  <si>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</si>
  <si>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</si>
  <si>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</si>
  <si>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</si>
  <si>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</si>
  <si>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①経常収支比率は，類似団体平均を上回る水準で，100％以上となっており，収支は健全な状態にある。
　②累積欠損金比率は,累積欠損金が発生していないため0％となり,健全な状態にある。
　③流動比率は100％を下回っているが，類似団体平均と同水準であり，短期債務に対する支払能力は確保されている。
　④企業債残高対事業規模比率は，企業債残高の減少により減少傾向にあり，類似団体平均を下回っているため，適切な投資を行っている。
　⑤経費回収率は100％以上となっており，経営に必要な経費を使用料で賄うことができている。
　⑥汚水処理原価は類似団体平均を下回る水準となっており，効率的な汚水処理が実施されている。
　⑦施設利用率は，類似団体平均を上回る水準となっており，施設規模は適正な水準にある。
　⑧水洗化率は，類似団体平均を上回っており，上昇傾向にある。</t>
    <rPh sb="320" eb="322">
      <t>ウワマワ</t>
    </rPh>
    <rPh sb="323" eb="325">
      <t>スイジュン</t>
    </rPh>
    <phoneticPr fontId="4"/>
  </si>
  <si>
    <t>　水需要の減少に伴い使用料収入は減少傾向となっているが，経営の効率化や計画的な施設整備に取り組みながら，概ね健全な経営状況を維持している。
　今後については，上下水道事業経営ビジョンに基づき，計画的な施設の更新等を進め，下水道事業の健全な経営の維持に努める。</t>
    <phoneticPr fontId="4"/>
  </si>
  <si>
    <t>　①有形固定資産減価償却率および②管渠老朽率は，類似団体平均を上回っており，標準耐用年数を経過した管渠や設備が増加傾向にあるが，管渠や設備については，標準耐用年数を経過したものであっても，劣化状況などにより機能が維持できる期間は有効活用している。
　③管渠改善率は，ストックマネジメント計画に基づき，計画的に管渠の更新を進めていることにより，類似団体平均と同水準となっている。</t>
    <rPh sb="178" eb="181">
      <t>ドウスイジュン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</si>
</sst>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0.2</c:v>
                </c:pt>
                <c:pt idx="1">
                  <c:v>0.21</c:v>
                </c:pt>
                <c:pt idx="2">
                  <c:v>0.26</c:v>
                </c:pt>
                <c:pt idx="3">
                  <c:v>0.3</c:v>
                </c:pt>
                <c:pt idx="4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E7-441C-96CC-82C74A9D9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0.17</c:v>
                </c:pt>
                <c:pt idx="1">
                  <c:v>0.25</c:v>
                </c:pt>
                <c:pt idx="2">
                  <c:v>0.21</c:v>
                </c:pt>
                <c:pt idx="3">
                  <c:v>0.33</c:v>
                </c:pt>
                <c:pt idx="4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E7-441C-96CC-82C74A9D9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75.16</c:v>
                </c:pt>
                <c:pt idx="1">
                  <c:v>78.45</c:v>
                </c:pt>
                <c:pt idx="2">
                  <c:v>67.08</c:v>
                </c:pt>
                <c:pt idx="3">
                  <c:v>66.23</c:v>
                </c:pt>
                <c:pt idx="4">
                  <c:v>86.64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4F-43AA-862A-B3F27D6E2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61.54</c:v>
                </c:pt>
                <c:pt idx="1">
                  <c:v>67.069999999999993</c:v>
                </c:pt>
                <c:pt idx="2">
                  <c:v>66.78</c:v>
                </c:pt>
                <c:pt idx="3">
                  <c:v>67</c:v>
                </c:pt>
                <c:pt idx="4">
                  <c:v>66.650000000000006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4F-43AA-862A-B3F27D6E2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95.28</c:v>
                </c:pt>
                <c:pt idx="1">
                  <c:v>95.63</c:v>
                </c:pt>
                <c:pt idx="2">
                  <c:v>95.97</c:v>
                </c:pt>
                <c:pt idx="3">
                  <c:v>96.24</c:v>
                </c:pt>
                <c:pt idx="4">
                  <c:v>96.41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5-4743-9CA6-52ACC4653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94.13</c:v>
                </c:pt>
                <c:pt idx="1">
                  <c:v>93.96</c:v>
                </c:pt>
                <c:pt idx="2">
                  <c:v>94.06</c:v>
                </c:pt>
                <c:pt idx="3">
                  <c:v>94.41</c:v>
                </c:pt>
                <c:pt idx="4">
                  <c:v>94.43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5-4743-9CA6-52ACC4653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114.82</c:v>
                </c:pt>
                <c:pt idx="1">
                  <c:v>113.08</c:v>
                </c:pt>
                <c:pt idx="2">
                  <c:v>114.76</c:v>
                </c:pt>
                <c:pt idx="3">
                  <c:v>116.21</c:v>
                </c:pt>
                <c:pt idx="4">
                  <c:v>118.23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3-4771-8F2C-16744750D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107.43</c:v>
                </c:pt>
                <c:pt idx="1">
                  <c:v>110.01</c:v>
                </c:pt>
                <c:pt idx="2">
                  <c:v>111.12</c:v>
                </c:pt>
                <c:pt idx="3">
                  <c:v>109.58</c:v>
                </c:pt>
                <c:pt idx="4">
                  <c:v>109.32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83-4771-8F2C-16744750D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43.83</c:v>
                </c:pt>
                <c:pt idx="1">
                  <c:v>45.19</c:v>
                </c:pt>
                <c:pt idx="2">
                  <c:v>46.46</c:v>
                </c:pt>
                <c:pt idx="3">
                  <c:v>47.83</c:v>
                </c:pt>
                <c:pt idx="4">
                  <c:v>49.37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6-421A-A96B-BC38DF5B4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30.11</c:v>
                </c:pt>
                <c:pt idx="1">
                  <c:v>33.090000000000003</c:v>
                </c:pt>
                <c:pt idx="2">
                  <c:v>34.33</c:v>
                </c:pt>
                <c:pt idx="3">
                  <c:v>34.15</c:v>
                </c:pt>
                <c:pt idx="4">
                  <c:v>35.53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36-421A-A96B-BC38DF5B4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11.17</c:v>
                </c:pt>
                <c:pt idx="1">
                  <c:v>12.19</c:v>
                </c:pt>
                <c:pt idx="2">
                  <c:v>13.07</c:v>
                </c:pt>
                <c:pt idx="3">
                  <c:v>13.96</c:v>
                </c:pt>
                <c:pt idx="4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1-4A0D-8272-C33FD7251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4.54</c:v>
                </c:pt>
                <c:pt idx="1">
                  <c:v>5.04</c:v>
                </c:pt>
                <c:pt idx="2">
                  <c:v>5.1100000000000003</c:v>
                </c:pt>
                <c:pt idx="3">
                  <c:v>5.18</c:v>
                </c:pt>
                <c:pt idx="4">
                  <c:v>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51-4A0D-8272-C33FD7251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8-4EFE-8EE0-E5CA0EC65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10.199999999999999</c:v>
                </c:pt>
                <c:pt idx="1">
                  <c:v>2.36</c:v>
                </c:pt>
                <c:pt idx="2">
                  <c:v>2.0699999999999998</c:v>
                </c:pt>
                <c:pt idx="3">
                  <c:v>5.97</c:v>
                </c:pt>
                <c:pt idx="4">
                  <c:v>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88-4EFE-8EE0-E5CA0EC65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64.78</c:v>
                </c:pt>
                <c:pt idx="1">
                  <c:v>63.34</c:v>
                </c:pt>
                <c:pt idx="2">
                  <c:v>68.5</c:v>
                </c:pt>
                <c:pt idx="3">
                  <c:v>63.46</c:v>
                </c:pt>
                <c:pt idx="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D-41A4-8615-AA27D7EF9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65.83</c:v>
                </c:pt>
                <c:pt idx="1">
                  <c:v>62.12</c:v>
                </c:pt>
                <c:pt idx="2">
                  <c:v>61.57</c:v>
                </c:pt>
                <c:pt idx="3">
                  <c:v>60.82</c:v>
                </c:pt>
                <c:pt idx="4">
                  <c:v>63.48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1D-41A4-8615-AA27D7EF9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808.71</c:v>
                </c:pt>
                <c:pt idx="1">
                  <c:v>780.29</c:v>
                </c:pt>
                <c:pt idx="2">
                  <c:v>760.19</c:v>
                </c:pt>
                <c:pt idx="3">
                  <c:v>758.1</c:v>
                </c:pt>
                <c:pt idx="4">
                  <c:v>666.06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87-40E8-A897-68DA4F665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805.14</c:v>
                </c:pt>
                <c:pt idx="1">
                  <c:v>875.53</c:v>
                </c:pt>
                <c:pt idx="2">
                  <c:v>867.39</c:v>
                </c:pt>
                <c:pt idx="3">
                  <c:v>920.83</c:v>
                </c:pt>
                <c:pt idx="4">
                  <c:v>874.02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87-40E8-A897-68DA4F665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120</c:v>
                </c:pt>
                <c:pt idx="1">
                  <c:v>119.19</c:v>
                </c:pt>
                <c:pt idx="2">
                  <c:v>121.48</c:v>
                </c:pt>
                <c:pt idx="3">
                  <c:v>124.84</c:v>
                </c:pt>
                <c:pt idx="4">
                  <c:v>132.68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A-4DE4-B161-14B5150DA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100.22</c:v>
                </c:pt>
                <c:pt idx="1">
                  <c:v>99.83</c:v>
                </c:pt>
                <c:pt idx="2">
                  <c:v>100.91</c:v>
                </c:pt>
                <c:pt idx="3">
                  <c:v>99.82</c:v>
                </c:pt>
                <c:pt idx="4">
                  <c:v>100.32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EA-4DE4-B161-14B5150DA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130.61000000000001</c:v>
                </c:pt>
                <c:pt idx="1">
                  <c:v>131.62</c:v>
                </c:pt>
                <c:pt idx="2">
                  <c:v>129.37</c:v>
                </c:pt>
                <c:pt idx="3">
                  <c:v>124.49</c:v>
                </c:pt>
                <c:pt idx="4">
                  <c:v>117.6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E9-460B-A170-D5754B1F2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144.79</c:v>
                </c:pt>
                <c:pt idx="1">
                  <c:v>158.94</c:v>
                </c:pt>
                <c:pt idx="2">
                  <c:v>158.04</c:v>
                </c:pt>
                <c:pt idx="3">
                  <c:v>156.77000000000001</c:v>
                </c:pt>
                <c:pt idx="4">
                  <c:v>157.63999999999999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E9-460B-A170-D5754B1F2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G46" zoomScaleNormal="10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北海道　函館市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公共下水道</v>
      </c>
      <c r="Q8" s="35"/>
      <c r="R8" s="35"/>
      <c r="S8" s="35"/>
      <c r="T8" s="35"/>
      <c r="U8" s="35"/>
      <c r="V8" s="35"/>
      <c r="W8" s="35" t="str">
        <f>データ!L6</f>
        <v>Ad</v>
      </c>
      <c r="X8" s="35"/>
      <c r="Y8" s="35"/>
      <c r="Z8" s="35"/>
      <c r="AA8" s="35"/>
      <c r="AB8" s="35"/>
      <c r="AC8" s="35"/>
      <c r="AD8" s="36" t="str">
        <f>データ!$M$6</f>
        <v>自治体職員</v>
      </c>
      <c r="AE8" s="36"/>
      <c r="AF8" s="36"/>
      <c r="AG8" s="36"/>
      <c r="AH8" s="36"/>
      <c r="AI8" s="36"/>
      <c r="AJ8" s="36"/>
      <c r="AK8" s="3"/>
      <c r="AL8" s="37">
        <f>データ!S6</f>
        <v>248106</v>
      </c>
      <c r="AM8" s="37"/>
      <c r="AN8" s="37"/>
      <c r="AO8" s="37"/>
      <c r="AP8" s="37"/>
      <c r="AQ8" s="37"/>
      <c r="AR8" s="37"/>
      <c r="AS8" s="37"/>
      <c r="AT8" s="38">
        <f>データ!T6</f>
        <v>677.87</v>
      </c>
      <c r="AU8" s="38"/>
      <c r="AV8" s="38"/>
      <c r="AW8" s="38"/>
      <c r="AX8" s="38"/>
      <c r="AY8" s="38"/>
      <c r="AZ8" s="38"/>
      <c r="BA8" s="38"/>
      <c r="BB8" s="38">
        <f>データ!U6</f>
        <v>366.01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49.93</v>
      </c>
      <c r="J10" s="38"/>
      <c r="K10" s="38"/>
      <c r="L10" s="38"/>
      <c r="M10" s="38"/>
      <c r="N10" s="38"/>
      <c r="O10" s="38"/>
      <c r="P10" s="38">
        <f>データ!P6</f>
        <v>89.89</v>
      </c>
      <c r="Q10" s="38"/>
      <c r="R10" s="38"/>
      <c r="S10" s="38"/>
      <c r="T10" s="38"/>
      <c r="U10" s="38"/>
      <c r="V10" s="38"/>
      <c r="W10" s="38">
        <f>データ!Q6</f>
        <v>73.7</v>
      </c>
      <c r="X10" s="38"/>
      <c r="Y10" s="38"/>
      <c r="Z10" s="38"/>
      <c r="AA10" s="38"/>
      <c r="AB10" s="38"/>
      <c r="AC10" s="38"/>
      <c r="AD10" s="37">
        <f>データ!R6</f>
        <v>3014</v>
      </c>
      <c r="AE10" s="37"/>
      <c r="AF10" s="37"/>
      <c r="AG10" s="37"/>
      <c r="AH10" s="37"/>
      <c r="AI10" s="37"/>
      <c r="AJ10" s="37"/>
      <c r="AK10" s="2"/>
      <c r="AL10" s="37">
        <f>データ!V6</f>
        <v>221356</v>
      </c>
      <c r="AM10" s="37"/>
      <c r="AN10" s="37"/>
      <c r="AO10" s="37"/>
      <c r="AP10" s="37"/>
      <c r="AQ10" s="37"/>
      <c r="AR10" s="37"/>
      <c r="AS10" s="37"/>
      <c r="AT10" s="38">
        <f>データ!W6</f>
        <v>46.6</v>
      </c>
      <c r="AU10" s="38"/>
      <c r="AV10" s="38"/>
      <c r="AW10" s="38"/>
      <c r="AX10" s="38"/>
      <c r="AY10" s="38"/>
      <c r="AZ10" s="38"/>
      <c r="BA10" s="38"/>
      <c r="BB10" s="38">
        <f>データ!X6</f>
        <v>4750.13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113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115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114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【669.11】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eWgqyEPkxqrw5SvYFH8OzLTjtWVL6glGSAC/Lmb4VXSOhu/EoHynbmb0morso2l0gbp7Em3S2ZIm6OULvcmVlw==" saltValue="9f9ZNsiicWdQCe5Mxt2sh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12025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北海道　函館市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Ad</v>
      </c>
      <c r="M6" s="19" t="str">
        <f t="shared" si="3"/>
        <v>自治体職員</v>
      </c>
      <c r="N6" s="20" t="str">
        <f t="shared" si="3"/>
        <v>-</v>
      </c>
      <c r="O6" s="20">
        <f t="shared" si="3"/>
        <v>49.93</v>
      </c>
      <c r="P6" s="20">
        <f t="shared" si="3"/>
        <v>89.89</v>
      </c>
      <c r="Q6" s="20">
        <f t="shared" si="3"/>
        <v>73.7</v>
      </c>
      <c r="R6" s="20">
        <f t="shared" si="3"/>
        <v>3014</v>
      </c>
      <c r="S6" s="20">
        <f t="shared" si="3"/>
        <v>248106</v>
      </c>
      <c r="T6" s="20">
        <f t="shared" si="3"/>
        <v>677.87</v>
      </c>
      <c r="U6" s="20">
        <f t="shared" si="3"/>
        <v>366.01</v>
      </c>
      <c r="V6" s="20">
        <f t="shared" si="3"/>
        <v>221356</v>
      </c>
      <c r="W6" s="20">
        <f t="shared" si="3"/>
        <v>46.6</v>
      </c>
      <c r="X6" s="20">
        <f t="shared" si="3"/>
        <v>4750.13</v>
      </c>
      <c r="Y6" s="21">
        <f>IF(Y7="",NA(),Y7)</f>
        <v>114.82</v>
      </c>
      <c r="Z6" s="21">
        <f t="shared" ref="Z6:AH6" si="4">IF(Z7="",NA(),Z7)</f>
        <v>113.08</v>
      </c>
      <c r="AA6" s="21">
        <f t="shared" si="4"/>
        <v>114.76</v>
      </c>
      <c r="AB6" s="21">
        <f t="shared" si="4"/>
        <v>116.21</v>
      </c>
      <c r="AC6" s="21">
        <f t="shared" si="4"/>
        <v>118.23</v>
      </c>
      <c r="AD6" s="21">
        <f t="shared" si="4"/>
        <v>107.43</v>
      </c>
      <c r="AE6" s="21">
        <f t="shared" si="4"/>
        <v>110.01</v>
      </c>
      <c r="AF6" s="21">
        <f t="shared" si="4"/>
        <v>111.12</v>
      </c>
      <c r="AG6" s="21">
        <f t="shared" si="4"/>
        <v>109.58</v>
      </c>
      <c r="AH6" s="21">
        <f t="shared" si="4"/>
        <v>109.32</v>
      </c>
      <c r="AI6" s="20" t="str">
        <f>IF(AI7="","",IF(AI7="-","【-】","【"&amp;SUBSTITUTE(TEXT(AI7,"#,##0.00"),"-","△")&amp;"】"))</f>
        <v>【107.02】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10.199999999999999</v>
      </c>
      <c r="AP6" s="21">
        <f t="shared" si="5"/>
        <v>2.36</v>
      </c>
      <c r="AQ6" s="21">
        <f t="shared" si="5"/>
        <v>2.0699999999999998</v>
      </c>
      <c r="AR6" s="21">
        <f t="shared" si="5"/>
        <v>5.97</v>
      </c>
      <c r="AS6" s="21">
        <f t="shared" si="5"/>
        <v>1.54</v>
      </c>
      <c r="AT6" s="20" t="str">
        <f>IF(AT7="","",IF(AT7="-","【-】","【"&amp;SUBSTITUTE(TEXT(AT7,"#,##0.00"),"-","△")&amp;"】"))</f>
        <v>【3.09】</v>
      </c>
      <c r="AU6" s="21">
        <f>IF(AU7="",NA(),AU7)</f>
        <v>64.78</v>
      </c>
      <c r="AV6" s="21">
        <f t="shared" ref="AV6:BD6" si="6">IF(AV7="",NA(),AV7)</f>
        <v>63.34</v>
      </c>
      <c r="AW6" s="21">
        <f t="shared" si="6"/>
        <v>68.5</v>
      </c>
      <c r="AX6" s="21">
        <f t="shared" si="6"/>
        <v>63.46</v>
      </c>
      <c r="AY6" s="21">
        <f t="shared" si="6"/>
        <v>63</v>
      </c>
      <c r="AZ6" s="21">
        <f t="shared" si="6"/>
        <v>65.83</v>
      </c>
      <c r="BA6" s="21">
        <f t="shared" si="6"/>
        <v>62.12</v>
      </c>
      <c r="BB6" s="21">
        <f t="shared" si="6"/>
        <v>61.57</v>
      </c>
      <c r="BC6" s="21">
        <f t="shared" si="6"/>
        <v>60.82</v>
      </c>
      <c r="BD6" s="21">
        <f t="shared" si="6"/>
        <v>63.48</v>
      </c>
      <c r="BE6" s="20" t="str">
        <f>IF(BE7="","",IF(BE7="-","【-】","【"&amp;SUBSTITUTE(TEXT(BE7,"#,##0.00"),"-","△")&amp;"】"))</f>
        <v>【71.39】</v>
      </c>
      <c r="BF6" s="21">
        <f>IF(BF7="",NA(),BF7)</f>
        <v>808.71</v>
      </c>
      <c r="BG6" s="21">
        <f t="shared" ref="BG6:BO6" si="7">IF(BG7="",NA(),BG7)</f>
        <v>780.29</v>
      </c>
      <c r="BH6" s="21">
        <f t="shared" si="7"/>
        <v>760.19</v>
      </c>
      <c r="BI6" s="21">
        <f t="shared" si="7"/>
        <v>758.1</v>
      </c>
      <c r="BJ6" s="21">
        <f t="shared" si="7"/>
        <v>666.06</v>
      </c>
      <c r="BK6" s="21">
        <f t="shared" si="7"/>
        <v>805.14</v>
      </c>
      <c r="BL6" s="21">
        <f t="shared" si="7"/>
        <v>875.53</v>
      </c>
      <c r="BM6" s="21">
        <f t="shared" si="7"/>
        <v>867.39</v>
      </c>
      <c r="BN6" s="21">
        <f t="shared" si="7"/>
        <v>920.83</v>
      </c>
      <c r="BO6" s="21">
        <f t="shared" si="7"/>
        <v>874.02</v>
      </c>
      <c r="BP6" s="20" t="str">
        <f>IF(BP7="","",IF(BP7="-","【-】","【"&amp;SUBSTITUTE(TEXT(BP7,"#,##0.00"),"-","△")&amp;"】"))</f>
        <v>【669.11】</v>
      </c>
      <c r="BQ6" s="21">
        <f>IF(BQ7="",NA(),BQ7)</f>
        <v>120</v>
      </c>
      <c r="BR6" s="21">
        <f t="shared" ref="BR6:BZ6" si="8">IF(BR7="",NA(),BR7)</f>
        <v>119.19</v>
      </c>
      <c r="BS6" s="21">
        <f t="shared" si="8"/>
        <v>121.48</v>
      </c>
      <c r="BT6" s="21">
        <f t="shared" si="8"/>
        <v>124.84</v>
      </c>
      <c r="BU6" s="21">
        <f t="shared" si="8"/>
        <v>132.68</v>
      </c>
      <c r="BV6" s="21">
        <f t="shared" si="8"/>
        <v>100.22</v>
      </c>
      <c r="BW6" s="21">
        <f t="shared" si="8"/>
        <v>99.83</v>
      </c>
      <c r="BX6" s="21">
        <f t="shared" si="8"/>
        <v>100.91</v>
      </c>
      <c r="BY6" s="21">
        <f t="shared" si="8"/>
        <v>99.82</v>
      </c>
      <c r="BZ6" s="21">
        <f t="shared" si="8"/>
        <v>100.32</v>
      </c>
      <c r="CA6" s="20" t="str">
        <f>IF(CA7="","",IF(CA7="-","【-】","【"&amp;SUBSTITUTE(TEXT(CA7,"#,##0.00"),"-","△")&amp;"】"))</f>
        <v>【99.73】</v>
      </c>
      <c r="CB6" s="21">
        <f>IF(CB7="",NA(),CB7)</f>
        <v>130.61000000000001</v>
      </c>
      <c r="CC6" s="21">
        <f t="shared" ref="CC6:CK6" si="9">IF(CC7="",NA(),CC7)</f>
        <v>131.62</v>
      </c>
      <c r="CD6" s="21">
        <f t="shared" si="9"/>
        <v>129.37</v>
      </c>
      <c r="CE6" s="21">
        <f t="shared" si="9"/>
        <v>124.49</v>
      </c>
      <c r="CF6" s="21">
        <f t="shared" si="9"/>
        <v>117.6</v>
      </c>
      <c r="CG6" s="21">
        <f t="shared" si="9"/>
        <v>144.79</v>
      </c>
      <c r="CH6" s="21">
        <f t="shared" si="9"/>
        <v>158.94</v>
      </c>
      <c r="CI6" s="21">
        <f t="shared" si="9"/>
        <v>158.04</v>
      </c>
      <c r="CJ6" s="21">
        <f t="shared" si="9"/>
        <v>156.77000000000001</v>
      </c>
      <c r="CK6" s="21">
        <f t="shared" si="9"/>
        <v>157.63999999999999</v>
      </c>
      <c r="CL6" s="20" t="str">
        <f>IF(CL7="","",IF(CL7="-","【-】","【"&amp;SUBSTITUTE(TEXT(CL7,"#,##0.00"),"-","△")&amp;"】"))</f>
        <v>【134.98】</v>
      </c>
      <c r="CM6" s="21">
        <f>IF(CM7="",NA(),CM7)</f>
        <v>75.16</v>
      </c>
      <c r="CN6" s="21">
        <f t="shared" ref="CN6:CV6" si="10">IF(CN7="",NA(),CN7)</f>
        <v>78.45</v>
      </c>
      <c r="CO6" s="21">
        <f t="shared" si="10"/>
        <v>67.08</v>
      </c>
      <c r="CP6" s="21">
        <f t="shared" si="10"/>
        <v>66.23</v>
      </c>
      <c r="CQ6" s="21">
        <f t="shared" si="10"/>
        <v>86.64</v>
      </c>
      <c r="CR6" s="21">
        <f t="shared" si="10"/>
        <v>61.54</v>
      </c>
      <c r="CS6" s="21">
        <f t="shared" si="10"/>
        <v>67.069999999999993</v>
      </c>
      <c r="CT6" s="21">
        <f t="shared" si="10"/>
        <v>66.78</v>
      </c>
      <c r="CU6" s="21">
        <f t="shared" si="10"/>
        <v>67</v>
      </c>
      <c r="CV6" s="21">
        <f t="shared" si="10"/>
        <v>66.650000000000006</v>
      </c>
      <c r="CW6" s="20" t="str">
        <f>IF(CW7="","",IF(CW7="-","【-】","【"&amp;SUBSTITUTE(TEXT(CW7,"#,##0.00"),"-","△")&amp;"】"))</f>
        <v>【59.99】</v>
      </c>
      <c r="CX6" s="21">
        <f>IF(CX7="",NA(),CX7)</f>
        <v>95.28</v>
      </c>
      <c r="CY6" s="21">
        <f t="shared" ref="CY6:DG6" si="11">IF(CY7="",NA(),CY7)</f>
        <v>95.63</v>
      </c>
      <c r="CZ6" s="21">
        <f t="shared" si="11"/>
        <v>95.97</v>
      </c>
      <c r="DA6" s="21">
        <f t="shared" si="11"/>
        <v>96.24</v>
      </c>
      <c r="DB6" s="21">
        <f t="shared" si="11"/>
        <v>96.41</v>
      </c>
      <c r="DC6" s="21">
        <f t="shared" si="11"/>
        <v>94.13</v>
      </c>
      <c r="DD6" s="21">
        <f t="shared" si="11"/>
        <v>93.96</v>
      </c>
      <c r="DE6" s="21">
        <f t="shared" si="11"/>
        <v>94.06</v>
      </c>
      <c r="DF6" s="21">
        <f t="shared" si="11"/>
        <v>94.41</v>
      </c>
      <c r="DG6" s="21">
        <f t="shared" si="11"/>
        <v>94.43</v>
      </c>
      <c r="DH6" s="20" t="str">
        <f>IF(DH7="","",IF(DH7="-","【-】","【"&amp;SUBSTITUTE(TEXT(DH7,"#,##0.00"),"-","△")&amp;"】"))</f>
        <v>【95.72】</v>
      </c>
      <c r="DI6" s="21">
        <f>IF(DI7="",NA(),DI7)</f>
        <v>43.83</v>
      </c>
      <c r="DJ6" s="21">
        <f t="shared" ref="DJ6:DR6" si="12">IF(DJ7="",NA(),DJ7)</f>
        <v>45.19</v>
      </c>
      <c r="DK6" s="21">
        <f t="shared" si="12"/>
        <v>46.46</v>
      </c>
      <c r="DL6" s="21">
        <f t="shared" si="12"/>
        <v>47.83</v>
      </c>
      <c r="DM6" s="21">
        <f t="shared" si="12"/>
        <v>49.37</v>
      </c>
      <c r="DN6" s="21">
        <f t="shared" si="12"/>
        <v>30.11</v>
      </c>
      <c r="DO6" s="21">
        <f t="shared" si="12"/>
        <v>33.090000000000003</v>
      </c>
      <c r="DP6" s="21">
        <f t="shared" si="12"/>
        <v>34.33</v>
      </c>
      <c r="DQ6" s="21">
        <f t="shared" si="12"/>
        <v>34.15</v>
      </c>
      <c r="DR6" s="21">
        <f t="shared" si="12"/>
        <v>35.53</v>
      </c>
      <c r="DS6" s="20" t="str">
        <f>IF(DS7="","",IF(DS7="-","【-】","【"&amp;SUBSTITUTE(TEXT(DS7,"#,##0.00"),"-","△")&amp;"】"))</f>
        <v>【38.17】</v>
      </c>
      <c r="DT6" s="21">
        <f>IF(DT7="",NA(),DT7)</f>
        <v>11.17</v>
      </c>
      <c r="DU6" s="21">
        <f t="shared" ref="DU6:EC6" si="13">IF(DU7="",NA(),DU7)</f>
        <v>12.19</v>
      </c>
      <c r="DV6" s="21">
        <f t="shared" si="13"/>
        <v>13.07</v>
      </c>
      <c r="DW6" s="21">
        <f t="shared" si="13"/>
        <v>13.96</v>
      </c>
      <c r="DX6" s="21">
        <f t="shared" si="13"/>
        <v>14.1</v>
      </c>
      <c r="DY6" s="21">
        <f t="shared" si="13"/>
        <v>4.54</v>
      </c>
      <c r="DZ6" s="21">
        <f t="shared" si="13"/>
        <v>5.04</v>
      </c>
      <c r="EA6" s="21">
        <f t="shared" si="13"/>
        <v>5.1100000000000003</v>
      </c>
      <c r="EB6" s="21">
        <f t="shared" si="13"/>
        <v>5.18</v>
      </c>
      <c r="EC6" s="21">
        <f t="shared" si="13"/>
        <v>6.01</v>
      </c>
      <c r="ED6" s="20" t="str">
        <f>IF(ED7="","",IF(ED7="-","【-】","【"&amp;SUBSTITUTE(TEXT(ED7,"#,##0.00"),"-","△")&amp;"】"))</f>
        <v>【6.54】</v>
      </c>
      <c r="EE6" s="21">
        <f>IF(EE7="",NA(),EE7)</f>
        <v>0.2</v>
      </c>
      <c r="EF6" s="21">
        <f t="shared" ref="EF6:EN6" si="14">IF(EF7="",NA(),EF7)</f>
        <v>0.21</v>
      </c>
      <c r="EG6" s="21">
        <f t="shared" si="14"/>
        <v>0.26</v>
      </c>
      <c r="EH6" s="21">
        <f t="shared" si="14"/>
        <v>0.3</v>
      </c>
      <c r="EI6" s="21">
        <f t="shared" si="14"/>
        <v>0.21</v>
      </c>
      <c r="EJ6" s="21">
        <f t="shared" si="14"/>
        <v>0.17</v>
      </c>
      <c r="EK6" s="21">
        <f t="shared" si="14"/>
        <v>0.25</v>
      </c>
      <c r="EL6" s="21">
        <f t="shared" si="14"/>
        <v>0.21</v>
      </c>
      <c r="EM6" s="21">
        <f t="shared" si="14"/>
        <v>0.33</v>
      </c>
      <c r="EN6" s="21">
        <f t="shared" si="14"/>
        <v>0.22</v>
      </c>
      <c r="EO6" s="20" t="str">
        <f>IF(EO7="","",IF(EO7="-","【-】","【"&amp;SUBSTITUTE(TEXT(EO7,"#,##0.00"),"-","△")&amp;"】"))</f>
        <v>【0.24】</v>
      </c>
    </row>
    <row r="7" spans="1:148" s="22" customFormat="1" x14ac:dyDescent="0.15">
      <c r="A7" s="14"/>
      <c r="B7" s="23">
        <v>2021</v>
      </c>
      <c r="C7" s="23">
        <v>12025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49.93</v>
      </c>
      <c r="P7" s="24">
        <v>89.89</v>
      </c>
      <c r="Q7" s="24">
        <v>73.7</v>
      </c>
      <c r="R7" s="24">
        <v>3014</v>
      </c>
      <c r="S7" s="24">
        <v>248106</v>
      </c>
      <c r="T7" s="24">
        <v>677.87</v>
      </c>
      <c r="U7" s="24">
        <v>366.01</v>
      </c>
      <c r="V7" s="24">
        <v>221356</v>
      </c>
      <c r="W7" s="24">
        <v>46.6</v>
      </c>
      <c r="X7" s="24">
        <v>4750.13</v>
      </c>
      <c r="Y7" s="24">
        <v>114.82</v>
      </c>
      <c r="Z7" s="24">
        <v>113.08</v>
      </c>
      <c r="AA7" s="24">
        <v>114.76</v>
      </c>
      <c r="AB7" s="24">
        <v>116.21</v>
      </c>
      <c r="AC7" s="24">
        <v>118.23</v>
      </c>
      <c r="AD7" s="24">
        <v>107.43</v>
      </c>
      <c r="AE7" s="24">
        <v>110.01</v>
      </c>
      <c r="AF7" s="24">
        <v>111.12</v>
      </c>
      <c r="AG7" s="24">
        <v>109.58</v>
      </c>
      <c r="AH7" s="24">
        <v>109.32</v>
      </c>
      <c r="AI7" s="24">
        <v>107.02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10.199999999999999</v>
      </c>
      <c r="AP7" s="24">
        <v>2.36</v>
      </c>
      <c r="AQ7" s="24">
        <v>2.0699999999999998</v>
      </c>
      <c r="AR7" s="24">
        <v>5.97</v>
      </c>
      <c r="AS7" s="24">
        <v>1.54</v>
      </c>
      <c r="AT7" s="24">
        <v>3.09</v>
      </c>
      <c r="AU7" s="24">
        <v>64.78</v>
      </c>
      <c r="AV7" s="24">
        <v>63.34</v>
      </c>
      <c r="AW7" s="24">
        <v>68.5</v>
      </c>
      <c r="AX7" s="24">
        <v>63.46</v>
      </c>
      <c r="AY7" s="24">
        <v>63</v>
      </c>
      <c r="AZ7" s="24">
        <v>65.83</v>
      </c>
      <c r="BA7" s="24">
        <v>62.12</v>
      </c>
      <c r="BB7" s="24">
        <v>61.57</v>
      </c>
      <c r="BC7" s="24">
        <v>60.82</v>
      </c>
      <c r="BD7" s="24">
        <v>63.48</v>
      </c>
      <c r="BE7" s="24">
        <v>71.39</v>
      </c>
      <c r="BF7" s="24">
        <v>808.71</v>
      </c>
      <c r="BG7" s="24">
        <v>780.29</v>
      </c>
      <c r="BH7" s="24">
        <v>760.19</v>
      </c>
      <c r="BI7" s="24">
        <v>758.1</v>
      </c>
      <c r="BJ7" s="24">
        <v>666.06</v>
      </c>
      <c r="BK7" s="24">
        <v>805.14</v>
      </c>
      <c r="BL7" s="24">
        <v>875.53</v>
      </c>
      <c r="BM7" s="24">
        <v>867.39</v>
      </c>
      <c r="BN7" s="24">
        <v>920.83</v>
      </c>
      <c r="BO7" s="24">
        <v>874.02</v>
      </c>
      <c r="BP7" s="24">
        <v>669.11</v>
      </c>
      <c r="BQ7" s="24">
        <v>120</v>
      </c>
      <c r="BR7" s="24">
        <v>119.19</v>
      </c>
      <c r="BS7" s="24">
        <v>121.48</v>
      </c>
      <c r="BT7" s="24">
        <v>124.84</v>
      </c>
      <c r="BU7" s="24">
        <v>132.68</v>
      </c>
      <c r="BV7" s="24">
        <v>100.22</v>
      </c>
      <c r="BW7" s="24">
        <v>99.83</v>
      </c>
      <c r="BX7" s="24">
        <v>100.91</v>
      </c>
      <c r="BY7" s="24">
        <v>99.82</v>
      </c>
      <c r="BZ7" s="24">
        <v>100.32</v>
      </c>
      <c r="CA7" s="24">
        <v>99.73</v>
      </c>
      <c r="CB7" s="24">
        <v>130.61000000000001</v>
      </c>
      <c r="CC7" s="24">
        <v>131.62</v>
      </c>
      <c r="CD7" s="24">
        <v>129.37</v>
      </c>
      <c r="CE7" s="24">
        <v>124.49</v>
      </c>
      <c r="CF7" s="24">
        <v>117.6</v>
      </c>
      <c r="CG7" s="24">
        <v>144.79</v>
      </c>
      <c r="CH7" s="24">
        <v>158.94</v>
      </c>
      <c r="CI7" s="24">
        <v>158.04</v>
      </c>
      <c r="CJ7" s="24">
        <v>156.77000000000001</v>
      </c>
      <c r="CK7" s="24">
        <v>157.63999999999999</v>
      </c>
      <c r="CL7" s="24">
        <v>134.97999999999999</v>
      </c>
      <c r="CM7" s="24">
        <v>75.16</v>
      </c>
      <c r="CN7" s="24">
        <v>78.45</v>
      </c>
      <c r="CO7" s="24">
        <v>67.08</v>
      </c>
      <c r="CP7" s="24">
        <v>66.23</v>
      </c>
      <c r="CQ7" s="24">
        <v>86.64</v>
      </c>
      <c r="CR7" s="24">
        <v>61.54</v>
      </c>
      <c r="CS7" s="24">
        <v>67.069999999999993</v>
      </c>
      <c r="CT7" s="24">
        <v>66.78</v>
      </c>
      <c r="CU7" s="24">
        <v>67</v>
      </c>
      <c r="CV7" s="24">
        <v>66.650000000000006</v>
      </c>
      <c r="CW7" s="24">
        <v>59.99</v>
      </c>
      <c r="CX7" s="24">
        <v>95.28</v>
      </c>
      <c r="CY7" s="24">
        <v>95.63</v>
      </c>
      <c r="CZ7" s="24">
        <v>95.97</v>
      </c>
      <c r="DA7" s="24">
        <v>96.24</v>
      </c>
      <c r="DB7" s="24">
        <v>96.41</v>
      </c>
      <c r="DC7" s="24">
        <v>94.13</v>
      </c>
      <c r="DD7" s="24">
        <v>93.96</v>
      </c>
      <c r="DE7" s="24">
        <v>94.06</v>
      </c>
      <c r="DF7" s="24">
        <v>94.41</v>
      </c>
      <c r="DG7" s="24">
        <v>94.43</v>
      </c>
      <c r="DH7" s="24">
        <v>95.72</v>
      </c>
      <c r="DI7" s="24">
        <v>43.83</v>
      </c>
      <c r="DJ7" s="24">
        <v>45.19</v>
      </c>
      <c r="DK7" s="24">
        <v>46.46</v>
      </c>
      <c r="DL7" s="24">
        <v>47.83</v>
      </c>
      <c r="DM7" s="24">
        <v>49.37</v>
      </c>
      <c r="DN7" s="24">
        <v>30.11</v>
      </c>
      <c r="DO7" s="24">
        <v>33.090000000000003</v>
      </c>
      <c r="DP7" s="24">
        <v>34.33</v>
      </c>
      <c r="DQ7" s="24">
        <v>34.15</v>
      </c>
      <c r="DR7" s="24">
        <v>35.53</v>
      </c>
      <c r="DS7" s="24">
        <v>38.17</v>
      </c>
      <c r="DT7" s="24">
        <v>11.17</v>
      </c>
      <c r="DU7" s="24">
        <v>12.19</v>
      </c>
      <c r="DV7" s="24">
        <v>13.07</v>
      </c>
      <c r="DW7" s="24">
        <v>13.96</v>
      </c>
      <c r="DX7" s="24">
        <v>14.1</v>
      </c>
      <c r="DY7" s="24">
        <v>4.54</v>
      </c>
      <c r="DZ7" s="24">
        <v>5.04</v>
      </c>
      <c r="EA7" s="24">
        <v>5.1100000000000003</v>
      </c>
      <c r="EB7" s="24">
        <v>5.18</v>
      </c>
      <c r="EC7" s="24">
        <v>6.01</v>
      </c>
      <c r="ED7" s="24">
        <v>6.54</v>
      </c>
      <c r="EE7" s="24">
        <v>0.2</v>
      </c>
      <c r="EF7" s="24">
        <v>0.21</v>
      </c>
      <c r="EG7" s="24">
        <v>0.26</v>
      </c>
      <c r="EH7" s="24">
        <v>0.3</v>
      </c>
      <c r="EI7" s="24">
        <v>0.21</v>
      </c>
      <c r="EJ7" s="24">
        <v>0.17</v>
      </c>
      <c r="EK7" s="24">
        <v>0.25</v>
      </c>
      <c r="EL7" s="24">
        <v>0.21</v>
      </c>
      <c r="EM7" s="24">
        <v>0.33</v>
      </c>
      <c r="EN7" s="24">
        <v>0.22</v>
      </c>
      <c r="EO7" s="24">
        <v>0.24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高倉　真吾</cp:lastModifiedBy>
  <dcterms:created xsi:type="dcterms:W3CDTF">2023-01-12T23:25:40Z</dcterms:created>
  <dcterms:modified xsi:type="dcterms:W3CDTF">2023-01-30T01:00:06Z</dcterms:modified>
  <cp:category/>
</cp:coreProperties>
</file>