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EIEI_DS\keiki\下水道事業\009_経営比較分析表\R4 経営比較分析表（令和３年度）\回答\水道\"/>
    </mc:Choice>
  </mc:AlternateContent>
  <xr:revisionPtr revIDLastSave="0" documentId="13_ncr:1_{B5228E19-BC44-4847-A47B-153C807F8EDC}" xr6:coauthVersionLast="36" xr6:coauthVersionMax="36" xr10:uidLastSave="{00000000-0000-0000-0000-000000000000}"/>
  <workbookProtection workbookAlgorithmName="SHA-512" workbookHashValue="fNnJMlAEyBk0qfsYGaw9LDRxJfcBYY3AlIuCnGlBEeXhuW6fyoTKw2eOyNWwH1tR0GnJNxRtxgTcme8Jt0DnIg==" workbookSaltValue="8sRtBSKsETJR5i1xgfAK5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BB10" i="4"/>
  <c r="AT10" i="4"/>
  <c r="BB8" i="4"/>
  <c r="AT8" i="4"/>
  <c r="AL8" i="4"/>
  <c r="AD8" i="4"/>
  <c r="P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<sst xmlns="http://schemas.openxmlformats.org/spreadsheetml/2006/main" count="228" uniqueCount="112">
  <si>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</si>
  <si>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</si>
  <si>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</si>
  <si>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</si>
  <si>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</si>
  <si>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</si>
  <si>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</si>
  <si>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</si>
  <si>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</si>
  <si>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</si>
  <si>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</si>
  <si>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</si>
  <si>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</si>
  <si>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</si>
  <si>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</si>
  <si>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</si>
  <si>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</si>
  <si>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</si>
  <si>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</si>
  <si>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</si>
  <si>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</si>
  <si>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</si>
  <si>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</si>
  <si>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</si>
  <si>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</si>
  <si>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</si>
  <si>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</si>
  <si>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</si>
  <si>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</si>
  <si>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</si>
  <si>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</si>
  <si>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</si>
  <si>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</si>
  <si>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</si>
  <si>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</si>
  <si>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</si>
  <si>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</si>
  <si>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</si>
  <si>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</si>
  <si>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</si>
  <si>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</si>
  <si>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</si>
  <si>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</si>
  <si>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</si>
  <si>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</si>
  <si>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</si>
  <si>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</si>
  <si>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</si>
  <si>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</si>
  <si>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</si>
  <si>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</si>
  <si>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</si>
  <si>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</si>
  <si>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</si>
  <si>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</si>
  <si>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</si>
  <si>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</si>
  <si>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</si>
  <si>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</si>
  <si>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</si>
  <si>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</si>
  <si>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</si>
  <si>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</si>
  <si>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</si>
  <si>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</si>
  <si>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</si>
  <si>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</si>
  <si>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</si>
  <si>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</si>
  <si>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</si>
  <si>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</si>
  <si>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</si>
  <si>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</si>
  <si>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</si>
  <si>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</si>
  <si>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</si>
  <si>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</si>
  <si>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</si>
  <si>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</si>
  <si>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</si>
  <si>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</si>
  <si>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</si>
  <si>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</si>
  <si>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</si>
  <si>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</si>
  <si>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</si>
  <si>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</si>
  <si>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</si>
  <si>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</si>
  <si>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</si>
  <si>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</si>
  <si>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</si>
  <si>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</si>
  <si>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</si>
  <si>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</si>
  <si>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</si>
  <si>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</si>
  <si>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</si>
  <si>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</si>
  <si>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</si>
  <si>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</si>
  <si>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</si>
  <si>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</si>
  <si>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</si>
  <si>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</si>
  <si>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</si>
  <si>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</si>
  <si>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</si>
  <si>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</si>
  <si>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③管路更新率は，類似団体平均を下回る水準となってるが，管種や劣化状況に応じて計画的に管路の更新を進めている。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34" eb="36">
      <t>ロウキュウ</t>
    </rPh>
    <rPh sb="36" eb="38">
      <t>シサン</t>
    </rPh>
    <rPh sb="39" eb="41">
      <t>ワリアイ</t>
    </rPh>
    <rPh sb="42" eb="45">
      <t>ヘイキンテキ</t>
    </rPh>
    <rPh sb="46" eb="47">
      <t>イ</t>
    </rPh>
    <rPh sb="53" eb="55">
      <t>カンロ</t>
    </rPh>
    <rPh sb="55" eb="58">
      <t>ケイネンカ</t>
    </rPh>
    <rPh sb="58" eb="59">
      <t>リツ</t>
    </rPh>
    <rPh sb="61" eb="63">
      <t>ルイジ</t>
    </rPh>
    <rPh sb="63" eb="65">
      <t>ダンタイ</t>
    </rPh>
    <rPh sb="65" eb="67">
      <t>ヘイキン</t>
    </rPh>
    <rPh sb="68" eb="70">
      <t>ウワマワ</t>
    </rPh>
    <rPh sb="71" eb="73">
      <t>スイジュン</t>
    </rPh>
    <rPh sb="81" eb="83">
      <t>カンロ</t>
    </rPh>
    <rPh sb="84" eb="86">
      <t>セツビ</t>
    </rPh>
    <rPh sb="92" eb="94">
      <t>ホウテイ</t>
    </rPh>
    <rPh sb="94" eb="96">
      <t>タイヨウ</t>
    </rPh>
    <rPh sb="96" eb="98">
      <t>ネンスウ</t>
    </rPh>
    <rPh sb="99" eb="101">
      <t>ケイカ</t>
    </rPh>
    <rPh sb="111" eb="113">
      <t>レッカ</t>
    </rPh>
    <rPh sb="113" eb="115">
      <t>ジョウキョウ</t>
    </rPh>
    <rPh sb="120" eb="122">
      <t>キノウ</t>
    </rPh>
    <rPh sb="123" eb="125">
      <t>イジ</t>
    </rPh>
    <rPh sb="128" eb="130">
      <t>キカン</t>
    </rPh>
    <rPh sb="131" eb="133">
      <t>ユウコウ</t>
    </rPh>
    <rPh sb="133" eb="135">
      <t>カツヨウ</t>
    </rPh>
    <rPh sb="143" eb="145">
      <t>カンロ</t>
    </rPh>
    <rPh sb="145" eb="147">
      <t>コウシン</t>
    </rPh>
    <rPh sb="147" eb="148">
      <t>リツ</t>
    </rPh>
    <rPh sb="150" eb="152">
      <t>ルイジ</t>
    </rPh>
    <rPh sb="152" eb="154">
      <t>ダンタイ</t>
    </rPh>
    <rPh sb="154" eb="156">
      <t>ヘイキン</t>
    </rPh>
    <rPh sb="157" eb="159">
      <t>シタマワ</t>
    </rPh>
    <rPh sb="160" eb="162">
      <t>スイジュン</t>
    </rPh>
    <rPh sb="169" eb="171">
      <t>カンシュ</t>
    </rPh>
    <rPh sb="172" eb="174">
      <t>レッカ</t>
    </rPh>
    <rPh sb="174" eb="176">
      <t>ジョウキョウ</t>
    </rPh>
    <rPh sb="177" eb="178">
      <t>オウ</t>
    </rPh>
    <rPh sb="180" eb="183">
      <t>ケイカクテキ</t>
    </rPh>
    <rPh sb="190" eb="191">
      <t>スス</t>
    </rPh>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</si>
  <si>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4"/>
  </si>
  <si>
    <t>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④企業債残高対給水収益比率は，近年は浄水施設の更新により上昇している。また，水道料金が比較的低い水準にあるため，類似団体平均を上回る水準となっている。
　⑤料金回収率は，減価償却費や資産減耗費の増加により，100％を下回っている。
　⑥給水原価は，類似団体平均を下回る水準となっており，効率的に水を供給している。
　⑦施設利用率は，類似団体平均を上回る水準となっている。
　⑧有収率は，類似団体平均よりも低く，漏水量の増加などにより前年度を下回る結果となったが，漏水防止調査などの計画的な実施により，今後においても引き続き有収率の向上に向けた取組を進める。</t>
    <rPh sb="180" eb="182">
      <t>キンネン</t>
    </rPh>
    <rPh sb="183" eb="185">
      <t>ジョウスイ</t>
    </rPh>
    <rPh sb="188" eb="190">
      <t>コウシン</t>
    </rPh>
    <rPh sb="193" eb="195">
      <t>ジョウショウ</t>
    </rPh>
    <rPh sb="250" eb="255">
      <t>ゲンカショウキャクヒ</t>
    </rPh>
    <rPh sb="256" eb="258">
      <t>シサン</t>
    </rPh>
    <rPh sb="258" eb="261">
      <t>ゲンモウヒ</t>
    </rPh>
    <rPh sb="273" eb="275">
      <t>シタマワ</t>
    </rPh>
    <rPh sb="338" eb="340">
      <t>ウワマワ</t>
    </rPh>
    <rPh sb="341" eb="34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</si>
</sst>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0.38</c:v>
                </c:pt>
                <c:pt idx="2">
                  <c:v>0.45</c:v>
                </c:pt>
                <c:pt idx="3">
                  <c:v>0.45</c:v>
                </c:pt>
                <c:pt idx="4">
                  <c:v>0.56000000000000005</c:v>
                </c:pt>
              </c:numCache>
            </c:numRef>
          </c:val>
          <c:extLst>
            <c:ext xmlns:c16="http://schemas.microsoft.com/office/drawing/2014/chart" uri="{C3380CC4-5D6E-409C-BE32-E72D297353CC}">
              <c16:uniqueId val="{00000000-DAF4-458B-94FA-2F937A1A96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DAF4-458B-94FA-2F937A1A96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56.17</c:v>
                </c:pt>
                <c:pt idx="1">
                  <c:v>56</c:v>
                </c:pt>
                <c:pt idx="2">
                  <c:v>55.6</c:v>
                </c:pt>
                <c:pt idx="3">
                  <c:v>54.77</c:v>
                </c:pt>
                <c:pt idx="4">
                  <c:v>85.85</c:v>
                </c:pt>
              </c:numCache>
            </c:numRef>
          </c:val>
          <c:extLst>
            <c:ext xmlns:c16="http://schemas.microsoft.com/office/drawing/2014/chart" uri="{C3380CC4-5D6E-409C-BE32-E72D297353CC}">
              <c16:uniqueId val="{00000000-72A0-4B60-A0A2-69A6B8577F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72A0-4B60-A0A2-69A6B8577F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87.12</c:v>
                </c:pt>
                <c:pt idx="1">
                  <c:v>85.28</c:v>
                </c:pt>
                <c:pt idx="2">
                  <c:v>85.08</c:v>
                </c:pt>
                <c:pt idx="3">
                  <c:v>84.17</c:v>
                </c:pt>
                <c:pt idx="4">
                  <c:v>83.54</c:v>
                </c:pt>
              </c:numCache>
            </c:numRef>
          </c:val>
          <c:extLst>
            <c:ext xmlns:c16="http://schemas.microsoft.com/office/drawing/2014/chart" uri="{C3380CC4-5D6E-409C-BE32-E72D297353CC}">
              <c16:uniqueId val="{00000000-D810-4AD4-ABDB-DDCF10BEB9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810-4AD4-ABDB-DDCF10BEB9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107.04</c:v>
                </c:pt>
                <c:pt idx="1">
                  <c:v>107.58</c:v>
                </c:pt>
                <c:pt idx="2">
                  <c:v>109.37</c:v>
                </c:pt>
                <c:pt idx="3">
                  <c:v>105.39</c:v>
                </c:pt>
                <c:pt idx="4">
                  <c:v>104.57</c:v>
                </c:pt>
              </c:numCache>
            </c:numRef>
          </c:val>
          <c:extLst>
            <c:ext xmlns:c16="http://schemas.microsoft.com/office/drawing/2014/chart" uri="{C3380CC4-5D6E-409C-BE32-E72D297353CC}">
              <c16:uniqueId val="{00000000-50F0-4AE8-BE39-7771AFE346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50F0-4AE8-BE39-7771AFE346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52.57</c:v>
                </c:pt>
                <c:pt idx="1">
                  <c:v>53.52</c:v>
                </c:pt>
                <c:pt idx="2">
                  <c:v>54.81</c:v>
                </c:pt>
                <c:pt idx="3">
                  <c:v>54.5</c:v>
                </c:pt>
                <c:pt idx="4">
                  <c:v>53.64</c:v>
                </c:pt>
              </c:numCache>
            </c:numRef>
          </c:val>
          <c:extLst>
            <c:ext xmlns:c16="http://schemas.microsoft.com/office/drawing/2014/chart" uri="{C3380CC4-5D6E-409C-BE32-E72D297353CC}">
              <c16:uniqueId val="{00000000-522F-48F7-919D-4C8415F3A1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522F-48F7-919D-4C8415F3A1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30.45</c:v>
                </c:pt>
                <c:pt idx="1">
                  <c:v>32.520000000000003</c:v>
                </c:pt>
                <c:pt idx="2">
                  <c:v>34.4</c:v>
                </c:pt>
                <c:pt idx="3">
                  <c:v>35.5</c:v>
                </c:pt>
                <c:pt idx="4">
                  <c:v>37.4</c:v>
                </c:pt>
              </c:numCache>
            </c:numRef>
          </c:val>
          <c:extLst>
            <c:ext xmlns:c16="http://schemas.microsoft.com/office/drawing/2014/chart" uri="{C3380CC4-5D6E-409C-BE32-E72D297353CC}">
              <c16:uniqueId val="{00000000-8C18-435B-B661-C9949A1622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8C18-435B-B661-C9949A1622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4-44AB-B568-82EB43643A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934-44AB-B568-82EB43643A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183.66</c:v>
                </c:pt>
                <c:pt idx="1">
                  <c:v>203.21</c:v>
                </c:pt>
                <c:pt idx="2">
                  <c:v>214.94</c:v>
                </c:pt>
                <c:pt idx="3">
                  <c:v>192.27</c:v>
                </c:pt>
                <c:pt idx="4">
                  <c:v>203.67</c:v>
                </c:pt>
              </c:numCache>
            </c:numRef>
          </c:val>
          <c:extLst>
            <c:ext xmlns:c16="http://schemas.microsoft.com/office/drawing/2014/chart" uri="{C3380CC4-5D6E-409C-BE32-E72D297353CC}">
              <c16:uniqueId val="{00000000-4D16-43F8-A216-C0C3113F29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4D16-43F8-A216-C0C3113F29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436.58</c:v>
                </c:pt>
                <c:pt idx="1">
                  <c:v>429.27</c:v>
                </c:pt>
                <c:pt idx="2">
                  <c:v>426.34</c:v>
                </c:pt>
                <c:pt idx="3">
                  <c:v>459.7</c:v>
                </c:pt>
                <c:pt idx="4">
                  <c:v>498.61</c:v>
                </c:pt>
              </c:numCache>
            </c:numRef>
          </c:val>
          <c:extLst>
            <c:ext xmlns:c16="http://schemas.microsoft.com/office/drawing/2014/chart" uri="{C3380CC4-5D6E-409C-BE32-E72D297353CC}">
              <c16:uniqueId val="{00000000-222A-44EC-9DF5-96A2D8D6A0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22A-44EC-9DF5-96A2D8D6A0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98.97</c:v>
                </c:pt>
                <c:pt idx="1">
                  <c:v>99.21</c:v>
                </c:pt>
                <c:pt idx="2">
                  <c:v>101.95</c:v>
                </c:pt>
                <c:pt idx="3">
                  <c:v>97.55</c:v>
                </c:pt>
                <c:pt idx="4">
                  <c:v>97.38</c:v>
                </c:pt>
              </c:numCache>
            </c:numRef>
          </c:val>
          <c:extLst>
            <c:ext xmlns:c16="http://schemas.microsoft.com/office/drawing/2014/chart" uri="{C3380CC4-5D6E-409C-BE32-E72D297353CC}">
              <c16:uniqueId val="{00000000-24D1-4A3B-B1CA-72E5F9AA30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24D1-4A3B-B1CA-72E5F9AA30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140.68</c:v>
                </c:pt>
                <c:pt idx="1">
                  <c:v>141.04</c:v>
                </c:pt>
                <c:pt idx="2">
                  <c:v>137.04</c:v>
                </c:pt>
                <c:pt idx="3">
                  <c:v>142.66999999999999</c:v>
                </c:pt>
                <c:pt idx="4">
                  <c:v>143.63</c:v>
                </c:pt>
              </c:numCache>
            </c:numRef>
          </c:val>
          <c:extLst>
            <c:ext xmlns:c16="http://schemas.microsoft.com/office/drawing/2014/chart" uri="{C3380CC4-5D6E-409C-BE32-E72D297353CC}">
              <c16:uniqueId val="{00000000-18AD-45B3-A0E2-C6FEB8A758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18AD-45B3-A0E2-C6FEB8A758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函館市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248106</v>
      </c>
      <c r="AM8" s="45"/>
      <c r="AN8" s="45"/>
      <c r="AO8" s="45"/>
      <c r="AP8" s="45"/>
      <c r="AQ8" s="45"/>
      <c r="AR8" s="45"/>
      <c r="AS8" s="45"/>
      <c r="AT8" s="46">
        <f>データ!$S$6</f>
        <v>677.87</v>
      </c>
      <c r="AU8" s="47"/>
      <c r="AV8" s="47"/>
      <c r="AW8" s="47"/>
      <c r="AX8" s="47"/>
      <c r="AY8" s="47"/>
      <c r="AZ8" s="47"/>
      <c r="BA8" s="47"/>
      <c r="BB8" s="48">
        <f>データ!$T$6</f>
        <v>366.01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42.8</v>
      </c>
      <c r="J10" s="47"/>
      <c r="K10" s="47"/>
      <c r="L10" s="47"/>
      <c r="M10" s="47"/>
      <c r="N10" s="47"/>
      <c r="O10" s="81"/>
      <c r="P10" s="48">
        <f>データ!$P$6</f>
        <v>99.89</v>
      </c>
      <c r="Q10" s="48"/>
      <c r="R10" s="48"/>
      <c r="S10" s="48"/>
      <c r="T10" s="48"/>
      <c r="U10" s="48"/>
      <c r="V10" s="48"/>
      <c r="W10" s="45">
        <f>データ!$Q$6</f>
        <v>1958</v>
      </c>
      <c r="X10" s="45"/>
      <c r="Y10" s="45"/>
      <c r="Z10" s="45"/>
      <c r="AA10" s="45"/>
      <c r="AB10" s="45"/>
      <c r="AC10" s="45"/>
      <c r="AD10" s="2"/>
      <c r="AE10" s="2"/>
      <c r="AF10" s="2"/>
      <c r="AG10" s="2"/>
      <c r="AH10" s="2"/>
      <c r="AI10" s="2"/>
      <c r="AJ10" s="2"/>
      <c r="AK10" s="2"/>
      <c r="AL10" s="45">
        <f>データ!$U$6</f>
        <v>245983</v>
      </c>
      <c r="AM10" s="45"/>
      <c r="AN10" s="45"/>
      <c r="AO10" s="45"/>
      <c r="AP10" s="45"/>
      <c r="AQ10" s="45"/>
      <c r="AR10" s="45"/>
      <c r="AS10" s="45"/>
      <c r="AT10" s="46">
        <f>データ!$V$6</f>
        <v>140.99</v>
      </c>
      <c r="AU10" s="47"/>
      <c r="AV10" s="47"/>
      <c r="AW10" s="47"/>
      <c r="AX10" s="47"/>
      <c r="AY10" s="47"/>
      <c r="AZ10" s="47"/>
      <c r="BA10" s="47"/>
      <c r="BB10" s="48">
        <f>データ!$W$6</f>
        <v>1744.68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109</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XRU+bKdsncK8qs2h//2TryYHK6AznhtceXKWgc/CpUK/ns+Wr/7FxEyelp88iB/aD17spDdE90Lh2t5ziGhig==" saltValue="m0pzsBvlsbzU1i2ZkcOJ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12025</v>
      </c>
      <c r="D6" s="20">
        <f t="shared" si="3"/>
        <v>46</v>
      </c>
      <c r="E6" s="20">
        <f t="shared" si="3"/>
        <v>1</v>
      </c>
      <c r="F6" s="20">
        <f t="shared" si="3"/>
        <v>0</v>
      </c>
      <c r="G6" s="20">
        <f t="shared" si="3"/>
        <v>1</v>
      </c>
      <c r="H6" s="20" t="str">
        <f t="shared" si="3"/>
        <v>北海道　函館市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42.8</v>
      </c>
      <c r="P6" s="21">
        <f t="shared" si="3"/>
        <v>99.89</v>
      </c>
      <c r="Q6" s="21">
        <f t="shared" si="3"/>
        <v>1958</v>
      </c>
      <c r="R6" s="21">
        <f t="shared" si="3"/>
        <v>248106</v>
      </c>
      <c r="S6" s="21">
        <f t="shared" si="3"/>
        <v>677.87</v>
      </c>
      <c r="T6" s="21">
        <f t="shared" si="3"/>
        <v>366.01</v>
      </c>
      <c r="U6" s="21">
        <f t="shared" si="3"/>
        <v>245983</v>
      </c>
      <c r="V6" s="21">
        <f t="shared" si="3"/>
        <v>140.99</v>
      </c>
      <c r="W6" s="21">
        <f t="shared" si="3"/>
        <v>1744.68</v>
      </c>
      <c r="X6" s="22">
        <f>IF(X7="",NA(),X7)</f>
        <v>107.04</v>
      </c>
      <c r="Y6" s="22">
        <f t="shared" ref="Y6:AG6" si="4">IF(Y7="",NA(),Y7)</f>
        <v>107.58</v>
      </c>
      <c r="Z6" s="22">
        <f t="shared" si="4"/>
        <v>109.37</v>
      </c>
      <c r="AA6" s="22">
        <f t="shared" si="4"/>
        <v>105.39</v>
      </c>
      <c r="AB6" s="22">
        <f t="shared" si="4"/>
        <v>104.57</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183.66</v>
      </c>
      <c r="AU6" s="22">
        <f t="shared" ref="AU6:BC6" si="6">IF(AU7="",NA(),AU7)</f>
        <v>203.21</v>
      </c>
      <c r="AV6" s="22">
        <f t="shared" si="6"/>
        <v>214.94</v>
      </c>
      <c r="AW6" s="22">
        <f t="shared" si="6"/>
        <v>192.27</v>
      </c>
      <c r="AX6" s="22">
        <f t="shared" si="6"/>
        <v>203.67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436.58</v>
      </c>
      <c r="BF6" s="22">
        <f t="shared" ref="BF6:BN6" si="7">IF(BF7="",NA(),BF7)</f>
        <v>429.27</v>
      </c>
      <c r="BG6" s="22">
        <f t="shared" si="7"/>
        <v>426.34</v>
      </c>
      <c r="BH6" s="22">
        <f t="shared" si="7"/>
        <v>459.7</v>
      </c>
      <c r="BI6" s="22">
        <f t="shared" si="7"/>
        <v>498.61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98.97</v>
      </c>
      <c r="BQ6" s="22">
        <f t="shared" ref="BQ6:BY6" si="8">IF(BQ7="",NA(),BQ7)</f>
        <v>99.21</v>
      </c>
      <c r="BR6" s="22">
        <f t="shared" si="8"/>
        <v>101.95</v>
      </c>
      <c r="BS6" s="22">
        <f t="shared" si="8"/>
        <v>97.55</v>
      </c>
      <c r="BT6" s="22">
        <f t="shared" si="8"/>
        <v>97.38</v>
      </c>
      <c r="BU6" s="22">
        <f t="shared" si="8"/>
        <v>106.02</v>
      </c>
      <c r="BV6" s="22">
        <f t="shared" si="8"/>
        <v>104.84</v>
      </c>
      <c r="BW6" s="22">
        <f t="shared" si="8"/>
        <v>106.11</v>
      </c>
      <c r="BX6" s="22">
        <f t="shared" si="8"/>
        <v>103.75</v>
      </c>
      <c r="BY6" s="22">
        <f t="shared" si="8"/>
        <v>105.3</v>
      </c>
      <c r="BZ6" s="21" t="str">
        <f>IF(BZ7="","",IF(BZ7="-","【-】","【"&amp;SUBSTITUTE(TEXT(BZ7,"#,##0.00"),"-","△")&amp;"】"))</f>
        <v>【102.35】</v>
      </c>
      <c r="CA6" s="22">
        <f>IF(CA7="",NA(),CA7)</f>
        <v>140.68</v>
      </c>
      <c r="CB6" s="22">
        <f t="shared" ref="CB6:CJ6" si="9">IF(CB7="",NA(),CB7)</f>
        <v>141.04</v>
      </c>
      <c r="CC6" s="22">
        <f t="shared" si="9"/>
        <v>137.04</v>
      </c>
      <c r="CD6" s="22">
        <f t="shared" si="9"/>
        <v>142.66999999999999</v>
      </c>
      <c r="CE6" s="22">
        <f t="shared" si="9"/>
        <v>143.63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56.17</v>
      </c>
      <c r="CM6" s="22">
        <f t="shared" ref="CM6:CU6" si="10">IF(CM7="",NA(),CM7)</f>
        <v>56</v>
      </c>
      <c r="CN6" s="22">
        <f t="shared" si="10"/>
        <v>55.6</v>
      </c>
      <c r="CO6" s="22">
        <f t="shared" si="10"/>
        <v>54.77</v>
      </c>
      <c r="CP6" s="22">
        <f t="shared" si="10"/>
        <v>85.85</v>
      </c>
      <c r="CQ6" s="22">
        <f t="shared" si="10"/>
        <v>62.88</v>
      </c>
      <c r="CR6" s="22">
        <f t="shared" si="10"/>
        <v>62.32</v>
      </c>
      <c r="CS6" s="22">
        <f t="shared" si="10"/>
        <v>61.71</v>
      </c>
      <c r="CT6" s="22">
        <f t="shared" si="10"/>
        <v>63.12</v>
      </c>
      <c r="CU6" s="22">
        <f t="shared" si="10"/>
        <v>62.57</v>
      </c>
      <c r="CV6" s="21" t="str">
        <f>IF(CV7="","",IF(CV7="-","【-】","【"&amp;SUBSTITUTE(TEXT(CV7,"#,##0.00"),"-","△")&amp;"】"))</f>
        <v>【60.29】</v>
      </c>
      <c r="CW6" s="22">
        <f>IF(CW7="",NA(),CW7)</f>
        <v>87.12</v>
      </c>
      <c r="CX6" s="22">
        <f t="shared" ref="CX6:DF6" si="11">IF(CX7="",NA(),CX7)</f>
        <v>85.28</v>
      </c>
      <c r="CY6" s="22">
        <f t="shared" si="11"/>
        <v>85.08</v>
      </c>
      <c r="CZ6" s="22">
        <f t="shared" si="11"/>
        <v>84.17</v>
      </c>
      <c r="DA6" s="22">
        <f t="shared" si="11"/>
        <v>83.54</v>
      </c>
      <c r="DB6" s="22">
        <f t="shared" si="11"/>
        <v>90.13</v>
      </c>
      <c r="DC6" s="22">
        <f t="shared" si="11"/>
        <v>90.19</v>
      </c>
      <c r="DD6" s="22">
        <f t="shared" si="11"/>
        <v>90.03</v>
      </c>
      <c r="DE6" s="22">
        <f t="shared" si="11"/>
        <v>90.09</v>
      </c>
      <c r="DF6" s="22">
        <f t="shared" si="11"/>
        <v>90.21</v>
      </c>
      <c r="DG6" s="21" t="str">
        <f>IF(DG7="","",IF(DG7="-","【-】","【"&amp;SUBSTITUTE(TEXT(DG7,"#,##0.00"),"-","△")&amp;"】"))</f>
        <v>【90.12】</v>
      </c>
      <c r="DH6" s="22">
        <f>IF(DH7="",NA(),DH7)</f>
        <v>52.57</v>
      </c>
      <c r="DI6" s="22">
        <f t="shared" ref="DI6:DQ6" si="12">IF(DI7="",NA(),DI7)</f>
        <v>53.52</v>
      </c>
      <c r="DJ6" s="22">
        <f t="shared" si="12"/>
        <v>54.81</v>
      </c>
      <c r="DK6" s="22">
        <f t="shared" si="12"/>
        <v>54.5</v>
      </c>
      <c r="DL6" s="22">
        <f t="shared" si="12"/>
        <v>53.64</v>
      </c>
      <c r="DM6" s="22">
        <f t="shared" si="12"/>
        <v>48.01</v>
      </c>
      <c r="DN6" s="22">
        <f t="shared" si="12"/>
        <v>48.86</v>
      </c>
      <c r="DO6" s="22">
        <f t="shared" si="12"/>
        <v>49.6</v>
      </c>
      <c r="DP6" s="22">
        <f t="shared" si="12"/>
        <v>50.31</v>
      </c>
      <c r="DQ6" s="22">
        <f t="shared" si="12"/>
        <v>50.74</v>
      </c>
      <c r="DR6" s="21" t="str">
        <f>IF(DR7="","",IF(DR7="-","【-】","【"&amp;SUBSTITUTE(TEXT(DR7,"#,##0.00"),"-","△")&amp;"】"))</f>
        <v>【50.88】</v>
      </c>
      <c r="DS6" s="22">
        <f>IF(DS7="",NA(),DS7)</f>
        <v>30.45</v>
      </c>
      <c r="DT6" s="22">
        <f t="shared" ref="DT6:EB6" si="13">IF(DT7="",NA(),DT7)</f>
        <v>32.520000000000003</v>
      </c>
      <c r="DU6" s="22">
        <f t="shared" si="13"/>
        <v>34.4</v>
      </c>
      <c r="DV6" s="22">
        <f t="shared" si="13"/>
        <v>35.5</v>
      </c>
      <c r="DW6" s="22">
        <f t="shared" si="13"/>
        <v>37.4</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0.41</v>
      </c>
      <c r="EE6" s="22">
        <f t="shared" ref="EE6:EM6" si="14">IF(EE7="",NA(),EE7)</f>
        <v>0.38</v>
      </c>
      <c r="EF6" s="22">
        <f t="shared" si="14"/>
        <v>0.45</v>
      </c>
      <c r="EG6" s="22">
        <f t="shared" si="14"/>
        <v>0.45</v>
      </c>
      <c r="EH6" s="22">
        <f t="shared" si="14"/>
        <v>0.56000000000000005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12025</v>
      </c>
      <c r="D7" s="24">
        <v>46</v>
      </c>
      <c r="E7" s="24">
        <v>1</v>
      </c>
      <c r="F7" s="24">
        <v>0</v>
      </c>
      <c r="G7" s="24">
        <v>1</v>
      </c>
      <c r="H7" s="24" t="s">
        <v>92</v>
      </c>
      <c r="I7" s="24" t="s">
        <v>93</v>
      </c>
      <c r="J7" s="24" t="s">
        <v>94</v>
      </c>
      <c r="K7" s="24" t="s">
        <v>95</v>
      </c>
      <c r="L7" s="24" t="s">
        <v>96</v>
      </c>
      <c r="M7" s="24" t="s">
        <v>97</v>
      </c>
      <c r="N7" s="25" t="s">
        <v>98</v>
      </c>
      <c r="O7" s="25">
        <v>42.8</v>
      </c>
      <c r="P7" s="25">
        <v>99.89</v>
      </c>
      <c r="Q7" s="25">
        <v>1958</v>
      </c>
      <c r="R7" s="25">
        <v>248106</v>
      </c>
      <c r="S7" s="25">
        <v>677.87</v>
      </c>
      <c r="T7" s="25">
        <v>366.01</v>
      </c>
      <c r="U7" s="25">
        <v>245983</v>
      </c>
      <c r="V7" s="25">
        <v>140.99</v>
      </c>
      <c r="W7" s="25">
        <v>1744.68</v>
      </c>
      <c r="X7" s="25">
        <v>107.04</v>
      </c>
      <c r="Y7" s="25">
        <v>107.58</v>
      </c>
      <c r="Z7" s="25">
        <v>109.37</v>
      </c>
      <c r="AA7" s="25">
        <v>105.39</v>
      </c>
      <c r="AB7" s="25">
        <v>104.57</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183.66</v>
      </c>
      <c r="AU7" s="25">
        <v>203.21</v>
      </c>
      <c r="AV7" s="25">
        <v>214.94</v>
      </c>
      <c r="AW7" s="25">
        <v>192.27</v>
      </c>
      <c r="AX7" s="25">
        <v>203.67</v>
      </c>
      <c r="AY7" s="25">
        <v>307.83</v>
      </c>
      <c r="AZ7" s="25">
        <v>318.89</v>
      </c>
      <c r="BA7" s="25">
        <v>309.10000000000002</v>
      </c>
      <c r="BB7" s="25">
        <v>306.08</v>
      </c>
      <c r="BC7" s="25">
        <v>306.14999999999998</v>
      </c>
      <c r="BD7" s="25">
        <v>261.51</v>
      </c>
      <c r="BE7" s="25">
        <v>436.58</v>
      </c>
      <c r="BF7" s="25">
        <v>429.27</v>
      </c>
      <c r="BG7" s="25">
        <v>426.34</v>
      </c>
      <c r="BH7" s="25">
        <v>459.7</v>
      </c>
      <c r="BI7" s="25">
        <v>498.61</v>
      </c>
      <c r="BJ7" s="25">
        <v>295.44</v>
      </c>
      <c r="BK7" s="25">
        <v>290.07</v>
      </c>
      <c r="BL7" s="25">
        <v>290.42</v>
      </c>
      <c r="BM7" s="25">
        <v>294.66000000000003</v>
      </c>
      <c r="BN7" s="25">
        <v>285.27</v>
      </c>
      <c r="BO7" s="25">
        <v>265.16000000000003</v>
      </c>
      <c r="BP7" s="25">
        <v>98.97</v>
      </c>
      <c r="BQ7" s="25">
        <v>99.21</v>
      </c>
      <c r="BR7" s="25">
        <v>101.95</v>
      </c>
      <c r="BS7" s="25">
        <v>97.55</v>
      </c>
      <c r="BT7" s="25">
        <v>97.38</v>
      </c>
      <c r="BU7" s="25">
        <v>106.02</v>
      </c>
      <c r="BV7" s="25">
        <v>104.84</v>
      </c>
      <c r="BW7" s="25">
        <v>106.11</v>
      </c>
      <c r="BX7" s="25">
        <v>103.75</v>
      </c>
      <c r="BY7" s="25">
        <v>105.3</v>
      </c>
      <c r="BZ7" s="25">
        <v>102.35</v>
      </c>
      <c r="CA7" s="25">
        <v>140.68</v>
      </c>
      <c r="CB7" s="25">
        <v>141.04</v>
      </c>
      <c r="CC7" s="25">
        <v>137.04</v>
      </c>
      <c r="CD7" s="25">
        <v>142.66999999999999</v>
      </c>
      <c r="CE7" s="25">
        <v>143.63</v>
      </c>
      <c r="CF7" s="25">
        <v>158.6</v>
      </c>
      <c r="CG7" s="25">
        <v>161.82</v>
      </c>
      <c r="CH7" s="25">
        <v>161.03</v>
      </c>
      <c r="CI7" s="25">
        <v>159.93</v>
      </c>
      <c r="CJ7" s="25">
        <v>162.77000000000001</v>
      </c>
      <c r="CK7" s="25">
        <v>167.74</v>
      </c>
      <c r="CL7" s="25">
        <v>56.17</v>
      </c>
      <c r="CM7" s="25">
        <v>56</v>
      </c>
      <c r="CN7" s="25">
        <v>55.6</v>
      </c>
      <c r="CO7" s="25">
        <v>54.77</v>
      </c>
      <c r="CP7" s="25">
        <v>85.85</v>
      </c>
      <c r="CQ7" s="25">
        <v>62.88</v>
      </c>
      <c r="CR7" s="25">
        <v>62.32</v>
      </c>
      <c r="CS7" s="25">
        <v>61.71</v>
      </c>
      <c r="CT7" s="25">
        <v>63.12</v>
      </c>
      <c r="CU7" s="25">
        <v>62.57</v>
      </c>
      <c r="CV7" s="25">
        <v>60.29</v>
      </c>
      <c r="CW7" s="25">
        <v>87.12</v>
      </c>
      <c r="CX7" s="25">
        <v>85.28</v>
      </c>
      <c r="CY7" s="25">
        <v>85.08</v>
      </c>
      <c r="CZ7" s="25">
        <v>84.17</v>
      </c>
      <c r="DA7" s="25">
        <v>83.54</v>
      </c>
      <c r="DB7" s="25">
        <v>90.13</v>
      </c>
      <c r="DC7" s="25">
        <v>90.19</v>
      </c>
      <c r="DD7" s="25">
        <v>90.03</v>
      </c>
      <c r="DE7" s="25">
        <v>90.09</v>
      </c>
      <c r="DF7" s="25">
        <v>90.21</v>
      </c>
      <c r="DG7" s="25">
        <v>90.12</v>
      </c>
      <c r="DH7" s="25">
        <v>52.57</v>
      </c>
      <c r="DI7" s="25">
        <v>53.52</v>
      </c>
      <c r="DJ7" s="25">
        <v>54.81</v>
      </c>
      <c r="DK7" s="25">
        <v>54.5</v>
      </c>
      <c r="DL7" s="25">
        <v>53.64</v>
      </c>
      <c r="DM7" s="25">
        <v>48.01</v>
      </c>
      <c r="DN7" s="25">
        <v>48.86</v>
      </c>
      <c r="DO7" s="25">
        <v>49.6</v>
      </c>
      <c r="DP7" s="25">
        <v>50.31</v>
      </c>
      <c r="DQ7" s="25">
        <v>50.74</v>
      </c>
      <c r="DR7" s="25">
        <v>50.88</v>
      </c>
      <c r="DS7" s="25">
        <v>30.45</v>
      </c>
      <c r="DT7" s="25">
        <v>32.520000000000003</v>
      </c>
      <c r="DU7" s="25">
        <v>34.4</v>
      </c>
      <c r="DV7" s="25">
        <v>35.5</v>
      </c>
      <c r="DW7" s="25">
        <v>37.4</v>
      </c>
      <c r="DX7" s="25">
        <v>16.600000000000001</v>
      </c>
      <c r="DY7" s="25">
        <v>18.510000000000002</v>
      </c>
      <c r="DZ7" s="25">
        <v>20.49</v>
      </c>
      <c r="EA7" s="25">
        <v>21.34</v>
      </c>
      <c r="EB7" s="25">
        <v>23.27</v>
      </c>
      <c r="EC7" s="25">
        <v>22.3</v>
      </c>
      <c r="ED7" s="25">
        <v>0.41</v>
      </c>
      <c r="EE7" s="25">
        <v>0.38</v>
      </c>
      <c r="EF7" s="25">
        <v>0.45</v>
      </c>
      <c r="EG7" s="25">
        <v>0.45</v>
      </c>
      <c r="EH7" s="25">
        <v>0.56000000000000005</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高倉　真吾</cp:lastModifiedBy>
  <cp:lastPrinted>2023-01-19T00:51:52Z</cp:lastPrinted>
  <dcterms:created xsi:type="dcterms:W3CDTF">2022-12-01T00:50:58Z</dcterms:created>
  <dcterms:modified xsi:type="dcterms:W3CDTF">2023-01-19T00:52:45Z</dcterms:modified>
  <cp:category/>
</cp:coreProperties>
</file>