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P6" i="5"/>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W10" i="4"/>
  <c r="BB8" i="4"/>
  <c r="W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<sst xmlns="http://schemas.openxmlformats.org/spreadsheetml/2006/main" count="225" uniqueCount="110">
  <si>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</si>
  <si>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</si>
  <si>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</si>
  <si>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</si>
  <si>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</si>
  <si>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</si>
  <si>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</si>
  <si>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</si>
  <si>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</si>
  <si>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</si>
  <si>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</si>
  <si>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</si>
  <si>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</si>
  <si>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</si>
  <si>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</si>
  <si>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</si>
  <si>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</si>
  <si>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</si>
  <si>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</si>
  <si>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</si>
  <si>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</si>
  <si>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</si>
  <si>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</si>
  <si>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</si>
  <si>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</si>
  <si>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</si>
  <si>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</si>
  <si>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</si>
  <si>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</si>
  <si>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</si>
  <si>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</si>
  <si>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</si>
  <si>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</si>
  <si>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</si>
  <si>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</si>
  <si>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</si>
  <si>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</si>
  <si>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</si>
  <si>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</si>
  <si>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</si>
  <si>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</si>
  <si>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</si>
  <si>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</si>
  <si>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</si>
  <si>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</si>
  <si>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</si>
  <si>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</si>
  <si>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</si>
  <si>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</si>
  <si>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</si>
  <si>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</si>
  <si>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</si>
  <si>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</si>
  <si>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</si>
  <si>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</si>
  <si>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</si>
  <si>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</si>
  <si>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</si>
  <si>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</si>
  <si>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</si>
  <si>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</si>
  <si>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</si>
  <si>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</si>
  <si>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</si>
  <si>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</si>
  <si>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</si>
  <si>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</si>
  <si>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</si>
  <si>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</si>
  <si>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</si>
  <si>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</si>
  <si>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</si>
  <si>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</si>
  <si>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</si>
  <si>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</si>
  <si>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</si>
  <si>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</si>
  <si>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</si>
  <si>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</si>
  <si>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</si>
  <si>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</si>
  <si>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</si>
  <si>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</si>
  <si>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</si>
  <si>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</si>
  <si>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</si>
  <si>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</si>
  <si>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</si>
  <si>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</si>
  <si>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</si>
  <si>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</si>
  <si>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</si>
  <si>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</si>
  <si>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</si>
  <si>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</si>
  <si>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</si>
  <si>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</si>
  <si>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</si>
  <si>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</si>
  <si>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</si>
  <si>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</si>
  <si>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</si>
  <si>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</si>
  <si>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</si>
  <si>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</si>
  <si>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</si>
  <si>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</si>
  <si>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類似団体平均とほぼ同水準で増加傾向にあるが，償却資産には，償却期間の短い電気・機械設備等も含んでおり，施設区分によって全体の傾向と違いがあることに留意する必要がある。
　②管渠老朽化率および③管渠改善率は，供用開始がH18であり，法定耐用年数を超える管渠および改善を必要とする管渠は発生していないため，ともに0％となっている。
</t>
    <rPh sb="101" eb="102">
      <t>カン</t>
    </rPh>
    <rPh sb="102" eb="103">
      <t>キョ</t>
    </rPh>
    <rPh sb="103" eb="106">
      <t>ロウキュウカ</t>
    </rPh>
    <rPh sb="106" eb="107">
      <t>リツ</t>
    </rPh>
    <rPh sb="111" eb="112">
      <t>カン</t>
    </rPh>
    <rPh sb="112" eb="113">
      <t>キョ</t>
    </rPh>
    <rPh sb="113" eb="115">
      <t>カイゼン</t>
    </rPh>
    <rPh sb="115" eb="116">
      <t>リツ</t>
    </rPh>
    <rPh sb="118" eb="120">
      <t>キョウヨウ</t>
    </rPh>
    <rPh sb="130" eb="132">
      <t>ホウテイ</t>
    </rPh>
    <rPh sb="132" eb="134">
      <t>タイヨウ</t>
    </rPh>
    <rPh sb="134" eb="136">
      <t>ネンスウ</t>
    </rPh>
    <rPh sb="137" eb="138">
      <t>コ</t>
    </rPh>
    <rPh sb="140" eb="141">
      <t>カン</t>
    </rPh>
    <rPh sb="141" eb="142">
      <t>キョ</t>
    </rPh>
    <rPh sb="145" eb="147">
      <t>カイゼン</t>
    </rPh>
    <rPh sb="148" eb="150">
      <t>ヒツヨウ</t>
    </rPh>
    <rPh sb="153" eb="155">
      <t>カンキョ</t>
    </rPh>
    <rPh sb="156" eb="158">
      <t>ハッセイ</t>
    </rPh>
    <phoneticPr fontId="4"/>
  </si>
  <si>
    <t xml:space="preserve">　収支状況などからすると，概ね健全な経営状況であると考えられるが，水需要の減少から下水道使用料収入は，減収傾向にあるため，引き続き水洗化率の向上を図り，公共下水道と一体的に経営の健全性の維持に努める必要がある。
</t>
    <rPh sb="1" eb="3">
      <t>シュウシ</t>
    </rPh>
    <rPh sb="3" eb="5">
      <t>ジョウキョウ</t>
    </rPh>
    <rPh sb="13" eb="14">
      <t>オオム</t>
    </rPh>
    <rPh sb="15" eb="17">
      <t>ケンゼン</t>
    </rPh>
    <rPh sb="18" eb="20">
      <t>ケイエイ</t>
    </rPh>
    <rPh sb="20" eb="22">
      <t>ジョウキョウ</t>
    </rPh>
    <rPh sb="26" eb="27">
      <t>カンガ</t>
    </rPh>
    <rPh sb="33" eb="34">
      <t>ミズ</t>
    </rPh>
    <rPh sb="34" eb="36">
      <t>ジュヨウ</t>
    </rPh>
    <rPh sb="37" eb="39">
      <t>ゲンショウ</t>
    </rPh>
    <rPh sb="41" eb="44">
      <t>ゲスイドウ</t>
    </rPh>
    <rPh sb="44" eb="47">
      <t>シヨウリョウ</t>
    </rPh>
    <rPh sb="47" eb="49">
      <t>シュウニュウ</t>
    </rPh>
    <rPh sb="53" eb="55">
      <t>ケイコウ</t>
    </rPh>
    <rPh sb="61" eb="62">
      <t>ヒ</t>
    </rPh>
    <rPh sb="63" eb="64">
      <t>ツヅ</t>
    </rPh>
    <rPh sb="65" eb="68">
      <t>スイセンカ</t>
    </rPh>
    <rPh sb="68" eb="69">
      <t>リツ</t>
    </rPh>
    <rPh sb="70" eb="72">
      <t>コウジョウ</t>
    </rPh>
    <rPh sb="73" eb="74">
      <t>ハカ</t>
    </rPh>
    <rPh sb="76" eb="78">
      <t>コウキョウ</t>
    </rPh>
    <rPh sb="78" eb="81">
      <t>ゲスイドウ</t>
    </rPh>
    <rPh sb="82" eb="84">
      <t>イッタイ</t>
    </rPh>
    <rPh sb="84" eb="85">
      <t>テキ</t>
    </rPh>
    <rPh sb="86" eb="88">
      <t>ケイエイ</t>
    </rPh>
    <rPh sb="89" eb="91">
      <t>ケンゼン</t>
    </rPh>
    <rPh sb="91" eb="92">
      <t>セイ</t>
    </rPh>
    <rPh sb="93" eb="95">
      <t>イジ</t>
    </rPh>
    <rPh sb="96" eb="97">
      <t>ツト</t>
    </rPh>
    <rPh sb="99" eb="101">
      <t>ヒツヨウ</t>
    </rPh>
    <phoneticPr fontId="4"/>
  </si>
  <si>
    <t>　①経常収支比率は，類似団体平均を上回っており，100％以上となっていることから，収支は健全な水準にある。
　②累積欠損金比率は，累積欠損金が生じていることを示しているが，類似団体平均と同程度となっている。これは，供用開始当初，水洗化率が低く使用料収入が低かったことによるものである。
　③流動比率は100％未満で類似団体平均を下回っている状況であるが，公共下水道と一体的に運営している。
　④企業債残高対事業規模比率は，類似団体平均を上回っているが，新設整備が完了し企業債残高が減少していることから減少傾向となっている。
　⑤経費回収率は100％以上となっており，経営に必要な経費を使用料で賄うことができている。
　⑥汚水処理原価は類似団体平均を下回って推移している。
　⑦施設利用率については，公共下水道の処理場で汚水処理しているため特環としての指標値はない。
　⑧水洗化率は，上昇傾向にあり，類似団体平均を上回っている。</t>
    <rPh sb="10" eb="12">
      <t>ルイジ</t>
    </rPh>
    <rPh sb="12" eb="14">
      <t>ダンタイ</t>
    </rPh>
    <rPh sb="14" eb="16">
      <t>ヘイキン</t>
    </rPh>
    <rPh sb="17" eb="19">
      <t>ウワマワ</t>
    </rPh>
    <rPh sb="28" eb="30">
      <t>イジョウ</t>
    </rPh>
    <rPh sb="41" eb="43">
      <t>シュウシ</t>
    </rPh>
    <rPh sb="44" eb="46">
      <t>ケンゼン</t>
    </rPh>
    <rPh sb="47" eb="49">
      <t>スイジュン</t>
    </rPh>
    <rPh sb="60" eb="61">
      <t>キン</t>
    </rPh>
    <rPh sb="65" eb="67">
      <t>ルイセキ</t>
    </rPh>
    <rPh sb="67" eb="70">
      <t>ケッソンキン</t>
    </rPh>
    <rPh sb="71" eb="72">
      <t>ショウ</t>
    </rPh>
    <rPh sb="79" eb="80">
      <t>シメ</t>
    </rPh>
    <rPh sb="86" eb="88">
      <t>ルイジ</t>
    </rPh>
    <rPh sb="88" eb="90">
      <t>ダンタイ</t>
    </rPh>
    <rPh sb="90" eb="92">
      <t>ヘイキン</t>
    </rPh>
    <rPh sb="93" eb="96">
      <t>ドウテイド</t>
    </rPh>
    <rPh sb="111" eb="113">
      <t>トウショ</t>
    </rPh>
    <rPh sb="161" eb="163">
      <t>ヘイキン</t>
    </rPh>
    <rPh sb="218" eb="219">
      <t>ウエ</t>
    </rPh>
    <rPh sb="226" eb="228">
      <t>シンセツ</t>
    </rPh>
    <rPh sb="228" eb="230">
      <t>セイビ</t>
    </rPh>
    <rPh sb="231" eb="233">
      <t>カンリョウ</t>
    </rPh>
    <rPh sb="234" eb="237">
      <t>キギョウサイ</t>
    </rPh>
    <rPh sb="237" eb="239">
      <t>ザンダカ</t>
    </rPh>
    <rPh sb="240" eb="242">
      <t>ゲンショウ</t>
    </rPh>
    <rPh sb="250" eb="252">
      <t>ゲンショウ</t>
    </rPh>
    <rPh sb="252" eb="254">
      <t>ケイコウ</t>
    </rPh>
    <rPh sb="283" eb="285">
      <t>ケイエイ</t>
    </rPh>
    <rPh sb="286" eb="288">
      <t>ヒツヨウ</t>
    </rPh>
    <rPh sb="289" eb="291">
      <t>ケイヒ</t>
    </rPh>
    <rPh sb="292" eb="295">
      <t>シヨウリョウ</t>
    </rPh>
    <rPh sb="296" eb="297">
      <t>マカナ</t>
    </rPh>
    <rPh sb="321" eb="323">
      <t>ヘイキン</t>
    </rPh>
    <rPh sb="349" eb="351">
      <t>コウキョウ</t>
    </rPh>
    <rPh sb="351" eb="354">
      <t>ゲスイドウ</t>
    </rPh>
    <rPh sb="355" eb="358">
      <t>ショリジョウ</t>
    </rPh>
    <rPh sb="359" eb="361">
      <t>オスイ</t>
    </rPh>
    <rPh sb="361" eb="363">
      <t>ショリ</t>
    </rPh>
    <rPh sb="369" eb="370">
      <t>トク</t>
    </rPh>
    <rPh sb="370" eb="371">
      <t>カン</t>
    </rPh>
    <rPh sb="375" eb="377">
      <t>シヒョウ</t>
    </rPh>
    <rPh sb="377" eb="378">
      <t>チ</t>
    </rPh>
    <rPh sb="406" eb="407">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</si>
</sst>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359520"/>
        <c:axId val="41635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16359520"/>
        <c:axId val="416355208"/>
      </c:lineChart>
      <c:dateAx>
        <c:axId val="416359520"/>
        <c:scaling>
          <c:orientation val="minMax"/>
        </c:scaling>
        <c:delete val="1"/>
        <c:axPos val="b"/>
        <c:numFmt formatCode="ge" sourceLinked="1"/>
        <c:majorTickMark val="none"/>
        <c:minorTickMark val="none"/>
        <c:tickLblPos val="none"/>
        <c:crossAx val="416355208"/>
        <c:crosses val="autoZero"/>
        <c:auto val="1"/>
        <c:lblOffset val="100"/>
        <c:baseTimeUnit val="years"/>
      </c:dateAx>
      <c:valAx>
        <c:axId val="41635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0164944"/>
        <c:axId val="42016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20164944"/>
        <c:axId val="420166512"/>
      </c:lineChart>
      <c:dateAx>
        <c:axId val="420164944"/>
        <c:scaling>
          <c:orientation val="minMax"/>
        </c:scaling>
        <c:delete val="1"/>
        <c:axPos val="b"/>
        <c:numFmt formatCode="ge" sourceLinked="1"/>
        <c:majorTickMark val="none"/>
        <c:minorTickMark val="none"/>
        <c:tickLblPos val="none"/>
        <c:crossAx val="420166512"/>
        <c:crosses val="autoZero"/>
        <c:auto val="1"/>
        <c:lblOffset val="100"/>
        <c:baseTimeUnit val="years"/>
      </c:dateAx>
      <c:valAx>
        <c:axId val="42016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69.290000000000006</c:v>
                </c:pt>
                <c:pt idx="1">
                  <c:v>70.53</c:v>
                </c:pt>
                <c:pt idx="2">
                  <c:v>71.84</c:v>
                </c:pt>
                <c:pt idx="3">
                  <c:v>73.319999999999993</c:v>
                </c:pt>
                <c:pt idx="4">
                  <c:v>73.86</c:v>
                </c:pt>
              </c:numCache>
            </c:numRef>
          </c:val>
        </c:ser>
        <c:dLbls>
          <c:showLegendKey val="0"/>
          <c:showVal val="0"/>
          <c:showCatName val="0"/>
          <c:showSerName val="0"/>
          <c:showPercent val="0"/>
          <c:showBubbleSize val="0"/>
        </c:dLbls>
        <c:gapWidth val="150"/>
        <c:axId val="420164552"/>
        <c:axId val="420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20164552"/>
        <c:axId val="420167296"/>
      </c:lineChart>
      <c:dateAx>
        <c:axId val="420164552"/>
        <c:scaling>
          <c:orientation val="minMax"/>
        </c:scaling>
        <c:delete val="1"/>
        <c:axPos val="b"/>
        <c:numFmt formatCode="ge" sourceLinked="1"/>
        <c:majorTickMark val="none"/>
        <c:minorTickMark val="none"/>
        <c:tickLblPos val="none"/>
        <c:crossAx val="420167296"/>
        <c:crosses val="autoZero"/>
        <c:auto val="1"/>
        <c:lblOffset val="100"/>
        <c:baseTimeUnit val="years"/>
      </c:dateAx>
      <c:valAx>
        <c:axId val="420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106.15</c:v>
                </c:pt>
                <c:pt idx="1">
                  <c:v>117.59</c:v>
                </c:pt>
                <c:pt idx="2">
                  <c:v>119.23</c:v>
                </c:pt>
                <c:pt idx="3">
                  <c:v>111.97</c:v>
                </c:pt>
                <c:pt idx="4">
                  <c:v>114.04</c:v>
                </c:pt>
              </c:numCache>
            </c:numRef>
          </c:val>
        </c:ser>
        <c:dLbls>
          <c:showLegendKey val="0"/>
          <c:showVal val="0"/>
          <c:showCatName val="0"/>
          <c:showSerName val="0"/>
          <c:showPercent val="0"/>
          <c:showBubbleSize val="0"/>
        </c:dLbls>
        <c:gapWidth val="150"/>
        <c:axId val="416352464"/>
        <c:axId val="4163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416352464"/>
        <c:axId val="416356384"/>
      </c:lineChart>
      <c:dateAx>
        <c:axId val="416352464"/>
        <c:scaling>
          <c:orientation val="minMax"/>
        </c:scaling>
        <c:delete val="1"/>
        <c:axPos val="b"/>
        <c:numFmt formatCode="ge" sourceLinked="1"/>
        <c:majorTickMark val="none"/>
        <c:minorTickMark val="none"/>
        <c:tickLblPos val="none"/>
        <c:crossAx val="416356384"/>
        <c:crosses val="autoZero"/>
        <c:auto val="1"/>
        <c:lblOffset val="100"/>
        <c:baseTimeUnit val="years"/>
      </c:dateAx>
      <c:valAx>
        <c:axId val="4163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5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5.36</c:v>
                </c:pt>
                <c:pt idx="1">
                  <c:v>6.18</c:v>
                </c:pt>
                <c:pt idx="2">
                  <c:v>6.99</c:v>
                </c:pt>
                <c:pt idx="3">
                  <c:v>17.54</c:v>
                </c:pt>
                <c:pt idx="4">
                  <c:v>19.5</c:v>
                </c:pt>
              </c:numCache>
            </c:numRef>
          </c:val>
        </c:ser>
        <c:dLbls>
          <c:showLegendKey val="0"/>
          <c:showVal val="0"/>
          <c:showCatName val="0"/>
          <c:showSerName val="0"/>
          <c:showPercent val="0"/>
          <c:showBubbleSize val="0"/>
        </c:dLbls>
        <c:gapWidth val="150"/>
        <c:axId val="416357168"/>
        <c:axId val="41635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416357168"/>
        <c:axId val="416357560"/>
      </c:lineChart>
      <c:dateAx>
        <c:axId val="416357168"/>
        <c:scaling>
          <c:orientation val="minMax"/>
        </c:scaling>
        <c:delete val="1"/>
        <c:axPos val="b"/>
        <c:numFmt formatCode="ge" sourceLinked="1"/>
        <c:majorTickMark val="none"/>
        <c:minorTickMark val="none"/>
        <c:tickLblPos val="none"/>
        <c:crossAx val="416357560"/>
        <c:crosses val="autoZero"/>
        <c:auto val="1"/>
        <c:lblOffset val="100"/>
        <c:baseTimeUnit val="years"/>
      </c:dateAx>
      <c:valAx>
        <c:axId val="41635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8659504"/>
        <c:axId val="41865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8659504"/>
        <c:axId val="418653624"/>
      </c:lineChart>
      <c:dateAx>
        <c:axId val="418659504"/>
        <c:scaling>
          <c:orientation val="minMax"/>
        </c:scaling>
        <c:delete val="1"/>
        <c:axPos val="b"/>
        <c:numFmt formatCode="ge" sourceLinked="1"/>
        <c:majorTickMark val="none"/>
        <c:minorTickMark val="none"/>
        <c:tickLblPos val="none"/>
        <c:crossAx val="418653624"/>
        <c:crosses val="autoZero"/>
        <c:auto val="1"/>
        <c:lblOffset val="100"/>
        <c:baseTimeUnit val="years"/>
      </c:dateAx>
      <c:valAx>
        <c:axId val="4186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609.70000000000005</c:v>
                </c:pt>
                <c:pt idx="1">
                  <c:v>573.15</c:v>
                </c:pt>
                <c:pt idx="2">
                  <c:v>547.24</c:v>
                </c:pt>
                <c:pt idx="3">
                  <c:v>243.61</c:v>
                </c:pt>
                <c:pt idx="4">
                  <c:v>188.36</c:v>
                </c:pt>
              </c:numCache>
            </c:numRef>
          </c:val>
        </c:ser>
        <c:dLbls>
          <c:showLegendKey val="0"/>
          <c:showVal val="0"/>
          <c:showCatName val="0"/>
          <c:showSerName val="0"/>
          <c:showPercent val="0"/>
          <c:showBubbleSize val="0"/>
        </c:dLbls>
        <c:gapWidth val="150"/>
        <c:axId val="418658720"/>
        <c:axId val="41865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418658720"/>
        <c:axId val="418652056"/>
      </c:lineChart>
      <c:dateAx>
        <c:axId val="418658720"/>
        <c:scaling>
          <c:orientation val="minMax"/>
        </c:scaling>
        <c:delete val="1"/>
        <c:axPos val="b"/>
        <c:numFmt formatCode="ge" sourceLinked="1"/>
        <c:majorTickMark val="none"/>
        <c:minorTickMark val="none"/>
        <c:tickLblPos val="none"/>
        <c:crossAx val="418652056"/>
        <c:crosses val="autoZero"/>
        <c:auto val="1"/>
        <c:lblOffset val="100"/>
        <c:baseTimeUnit val="years"/>
      </c:dateAx>
      <c:valAx>
        <c:axId val="41865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7.57</c:v>
                </c:pt>
                <c:pt idx="1">
                  <c:v>4.8099999999999996</c:v>
                </c:pt>
                <c:pt idx="2">
                  <c:v>3.46</c:v>
                </c:pt>
                <c:pt idx="3">
                  <c:v>2.02</c:v>
                </c:pt>
                <c:pt idx="4">
                  <c:v>1.35</c:v>
                </c:pt>
              </c:numCache>
            </c:numRef>
          </c:val>
        </c:ser>
        <c:dLbls>
          <c:showLegendKey val="0"/>
          <c:showVal val="0"/>
          <c:showCatName val="0"/>
          <c:showSerName val="0"/>
          <c:showPercent val="0"/>
          <c:showBubbleSize val="0"/>
        </c:dLbls>
        <c:gapWidth val="150"/>
        <c:axId val="418654016"/>
        <c:axId val="41865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418654016"/>
        <c:axId val="418659112"/>
      </c:lineChart>
      <c:dateAx>
        <c:axId val="418654016"/>
        <c:scaling>
          <c:orientation val="minMax"/>
        </c:scaling>
        <c:delete val="1"/>
        <c:axPos val="b"/>
        <c:numFmt formatCode="ge" sourceLinked="1"/>
        <c:majorTickMark val="none"/>
        <c:minorTickMark val="none"/>
        <c:tickLblPos val="none"/>
        <c:crossAx val="418659112"/>
        <c:crosses val="autoZero"/>
        <c:auto val="1"/>
        <c:lblOffset val="100"/>
        <c:baseTimeUnit val="years"/>
      </c:dateAx>
      <c:valAx>
        <c:axId val="41865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3280.4</c:v>
                </c:pt>
                <c:pt idx="1">
                  <c:v>2951.03</c:v>
                </c:pt>
                <c:pt idx="2">
                  <c:v>2641.03</c:v>
                </c:pt>
                <c:pt idx="3">
                  <c:v>2376.5100000000002</c:v>
                </c:pt>
                <c:pt idx="4">
                  <c:v>2055.2399999999998</c:v>
                </c:pt>
              </c:numCache>
            </c:numRef>
          </c:val>
        </c:ser>
        <c:dLbls>
          <c:showLegendKey val="0"/>
          <c:showVal val="0"/>
          <c:showCatName val="0"/>
          <c:showSerName val="0"/>
          <c:showPercent val="0"/>
          <c:showBubbleSize val="0"/>
        </c:dLbls>
        <c:gapWidth val="150"/>
        <c:axId val="418654800"/>
        <c:axId val="41865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18654800"/>
        <c:axId val="418654408"/>
      </c:lineChart>
      <c:dateAx>
        <c:axId val="418654800"/>
        <c:scaling>
          <c:orientation val="minMax"/>
        </c:scaling>
        <c:delete val="1"/>
        <c:axPos val="b"/>
        <c:numFmt formatCode="ge" sourceLinked="1"/>
        <c:majorTickMark val="none"/>
        <c:minorTickMark val="none"/>
        <c:tickLblPos val="none"/>
        <c:crossAx val="418654408"/>
        <c:crosses val="autoZero"/>
        <c:auto val="1"/>
        <c:lblOffset val="100"/>
        <c:baseTimeUnit val="years"/>
      </c:dateAx>
      <c:valAx>
        <c:axId val="41865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104.5</c:v>
                </c:pt>
                <c:pt idx="1">
                  <c:v>142.82</c:v>
                </c:pt>
                <c:pt idx="2">
                  <c:v>169.45</c:v>
                </c:pt>
                <c:pt idx="3">
                  <c:v>127.97</c:v>
                </c:pt>
                <c:pt idx="4">
                  <c:v>124.81</c:v>
                </c:pt>
              </c:numCache>
            </c:numRef>
          </c:val>
        </c:ser>
        <c:dLbls>
          <c:showLegendKey val="0"/>
          <c:showVal val="0"/>
          <c:showCatName val="0"/>
          <c:showSerName val="0"/>
          <c:showPercent val="0"/>
          <c:showBubbleSize val="0"/>
        </c:dLbls>
        <c:gapWidth val="150"/>
        <c:axId val="418655584"/>
        <c:axId val="41865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18655584"/>
        <c:axId val="418655976"/>
      </c:lineChart>
      <c:dateAx>
        <c:axId val="418655584"/>
        <c:scaling>
          <c:orientation val="minMax"/>
        </c:scaling>
        <c:delete val="1"/>
        <c:axPos val="b"/>
        <c:numFmt formatCode="ge" sourceLinked="1"/>
        <c:majorTickMark val="none"/>
        <c:minorTickMark val="none"/>
        <c:tickLblPos val="none"/>
        <c:crossAx val="418655976"/>
        <c:crosses val="autoZero"/>
        <c:auto val="1"/>
        <c:lblOffset val="100"/>
        <c:baseTimeUnit val="years"/>
      </c:dateAx>
      <c:valAx>
        <c:axId val="41865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145.13</c:v>
                </c:pt>
                <c:pt idx="1">
                  <c:v>108.35</c:v>
                </c:pt>
                <c:pt idx="2">
                  <c:v>91.56</c:v>
                </c:pt>
                <c:pt idx="3">
                  <c:v>121.88</c:v>
                </c:pt>
                <c:pt idx="4">
                  <c:v>125.65</c:v>
                </c:pt>
              </c:numCache>
            </c:numRef>
          </c:val>
        </c:ser>
        <c:dLbls>
          <c:showLegendKey val="0"/>
          <c:showVal val="0"/>
          <c:showCatName val="0"/>
          <c:showSerName val="0"/>
          <c:showPercent val="0"/>
          <c:showBubbleSize val="0"/>
        </c:dLbls>
        <c:gapWidth val="150"/>
        <c:axId val="420162984"/>
        <c:axId val="4201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20162984"/>
        <c:axId val="420166904"/>
      </c:lineChart>
      <c:dateAx>
        <c:axId val="420162984"/>
        <c:scaling>
          <c:orientation val="minMax"/>
        </c:scaling>
        <c:delete val="1"/>
        <c:axPos val="b"/>
        <c:numFmt formatCode="ge" sourceLinked="1"/>
        <c:majorTickMark val="none"/>
        <c:minorTickMark val="none"/>
        <c:tickLblPos val="none"/>
        <c:crossAx val="420166904"/>
        <c:crosses val="autoZero"/>
        <c:auto val="1"/>
        <c:lblOffset val="100"/>
        <c:baseTimeUnit val="years"/>
      </c:dateAx>
      <c:valAx>
        <c:axId val="4201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52" zoomScaleNormal="100" workbookViewId="0">
      <selection activeCell="CB70" sqref="CB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函館市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268617</v>
      </c>
      <c r="AM8" s="47"/>
      <c r="AN8" s="47"/>
      <c r="AO8" s="47"/>
      <c r="AP8" s="47"/>
      <c r="AQ8" s="47"/>
      <c r="AR8" s="47"/>
      <c r="AS8" s="47"/>
      <c r="AT8" s="43">
        <f>データ!S6</f>
        <v>677.86</v>
      </c>
      <c r="AU8" s="43"/>
      <c r="AV8" s="43"/>
      <c r="AW8" s="43"/>
      <c r="AX8" s="43"/>
      <c r="AY8" s="43"/>
      <c r="AZ8" s="43"/>
      <c r="BA8" s="43"/>
      <c r="BB8" s="43">
        <f>データ!T6</f>
        <v>396.27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71.41</v>
      </c>
      <c r="J10" s="43"/>
      <c r="K10" s="43"/>
      <c r="L10" s="43"/>
      <c r="M10" s="43"/>
      <c r="N10" s="43"/>
      <c r="O10" s="43"/>
      <c r="P10" s="43">
        <f>データ!O6</f>
        <v>1.01</v>
      </c>
      <c r="Q10" s="43"/>
      <c r="R10" s="43"/>
      <c r="S10" s="43"/>
      <c r="T10" s="43"/>
      <c r="U10" s="43"/>
      <c r="V10" s="43"/>
      <c r="W10" s="43">
        <f>データ!P6</f>
        <v>104.36</v>
      </c>
      <c r="X10" s="43"/>
      <c r="Y10" s="43"/>
      <c r="Z10" s="43"/>
      <c r="AA10" s="43"/>
      <c r="AB10" s="43"/>
      <c r="AC10" s="43"/>
      <c r="AD10" s="47">
        <f>データ!Q6</f>
        <v>2959</v>
      </c>
      <c r="AE10" s="47"/>
      <c r="AF10" s="47"/>
      <c r="AG10" s="47"/>
      <c r="AH10" s="47"/>
      <c r="AI10" s="47"/>
      <c r="AJ10" s="47"/>
      <c r="AK10" s="2"/>
      <c r="AL10" s="47">
        <f>データ!U6</f>
        <v>2697</v>
      </c>
      <c r="AM10" s="47"/>
      <c r="AN10" s="47"/>
      <c r="AO10" s="47"/>
      <c r="AP10" s="47"/>
      <c r="AQ10" s="47"/>
      <c r="AR10" s="47"/>
      <c r="AS10" s="47"/>
      <c r="AT10" s="43">
        <f>データ!V6</f>
        <v>1.21</v>
      </c>
      <c r="AU10" s="43"/>
      <c r="AV10" s="43"/>
      <c r="AW10" s="43"/>
      <c r="AX10" s="43"/>
      <c r="AY10" s="43"/>
      <c r="AZ10" s="43"/>
      <c r="BA10" s="43"/>
      <c r="BB10" s="43">
        <f>データ!W6</f>
        <v>2228.9299999999998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12025</v>
      </c>
      <c r="D6" s="31">
        <f t="shared" si="3"/>
        <v>46</v>
      </c>
      <c r="E6" s="31">
        <f t="shared" si="3"/>
        <v>17</v>
      </c>
      <c r="F6" s="31">
        <f t="shared" si="3"/>
        <v>4</v>
      </c>
      <c r="G6" s="31">
        <f t="shared" si="3"/>
        <v>0</v>
      </c>
      <c r="H6" s="31" t="str">
        <f t="shared" si="3"/>
        <v>北海道　函館市</v>
      </c>
      <c r="I6" s="31" t="str">
        <f t="shared" si="3"/>
        <v>法適用</v>
      </c>
      <c r="J6" s="31" t="str">
        <f t="shared" si="3"/>
        <v>下水道事業</v>
      </c>
      <c r="K6" s="31" t="str">
        <f t="shared" si="3"/>
        <v>特定環境保全公共下水道</v>
      </c>
      <c r="L6" s="31" t="str">
        <f t="shared" si="3"/>
        <v>D3</v>
      </c>
      <c r="M6" s="32" t="str">
        <f t="shared" si="3"/>
        <v>-</v>
      </c>
      <c r="N6" s="32">
        <f t="shared" si="3"/>
        <v>71.41</v>
      </c>
      <c r="O6" s="32">
        <f t="shared" si="3"/>
        <v>1.01</v>
      </c>
      <c r="P6" s="32">
        <f t="shared" si="3"/>
        <v>104.36</v>
      </c>
      <c r="Q6" s="32">
        <f t="shared" si="3"/>
        <v>2959</v>
      </c>
      <c r="R6" s="32">
        <f t="shared" si="3"/>
        <v>268617</v>
      </c>
      <c r="S6" s="32">
        <f t="shared" si="3"/>
        <v>677.86</v>
      </c>
      <c r="T6" s="32">
        <f t="shared" si="3"/>
        <v>396.27</v>
      </c>
      <c r="U6" s="32">
        <f t="shared" si="3"/>
        <v>2697</v>
      </c>
      <c r="V6" s="32">
        <f t="shared" si="3"/>
        <v>1.21</v>
      </c>
      <c r="W6" s="32">
        <f t="shared" si="3"/>
        <v>2228.9299999999998</v>
      </c>
      <c r="X6" s="33">
        <f>IF(X7="",NA(),X7)</f>
        <v>106.15</v>
      </c>
      <c r="Y6" s="33">
        <f t="shared" ref="Y6:AG6" si="4">IF(Y7="",NA(),Y7)</f>
        <v>117.59</v>
      </c>
      <c r="Z6" s="33">
        <f t="shared" si="4"/>
        <v>119.23</v>
      </c>
      <c r="AA6" s="33">
        <f t="shared" si="4"/>
        <v>111.97</v>
      </c>
      <c r="AB6" s="33">
        <f t="shared" si="4"/>
        <v>114.04</v>
      </c>
      <c r="AC6" s="33">
        <f t="shared" si="4"/>
        <v>93.66</v>
      </c>
      <c r="AD6" s="33">
        <f t="shared" si="4"/>
        <v>93.85</v>
      </c>
      <c r="AE6" s="33">
        <f t="shared" si="4"/>
        <v>95.59</v>
      </c>
      <c r="AF6" s="33">
        <f t="shared" si="4"/>
        <v>96.83</v>
      </c>
      <c r="AG6" s="33">
        <f t="shared" si="4"/>
        <v>98.32</v>
      </c>
      <c r="AH6" s="32" t="str">
        <f>IF(AH7="","",IF(AH7="-","【-】","【"&amp;SUBSTITUTE(TEXT(AH7,"#,##0.00"),"-","△")&amp;"】"))</f>
        <v>【100.36】</v>
      </c>
      <c r="AI6" s="33">
        <f>IF(AI7="",NA(),AI7)</f>
        <v>609.70000000000005</v>
      </c>
      <c r="AJ6" s="33">
        <f t="shared" ref="AJ6:AR6" si="5">IF(AJ7="",NA(),AJ7)</f>
        <v>573.15</v>
      </c>
      <c r="AK6" s="33">
        <f t="shared" si="5"/>
        <v>547.24</v>
      </c>
      <c r="AL6" s="33">
        <f t="shared" si="5"/>
        <v>243.61</v>
      </c>
      <c r="AM6" s="33">
        <f t="shared" si="5"/>
        <v>188.36</v>
      </c>
      <c r="AN6" s="33">
        <f t="shared" si="5"/>
        <v>143.69</v>
      </c>
      <c r="AO6" s="33">
        <f t="shared" si="5"/>
        <v>99.89</v>
      </c>
      <c r="AP6" s="33">
        <f t="shared" si="5"/>
        <v>137.81</v>
      </c>
      <c r="AQ6" s="33">
        <f t="shared" si="5"/>
        <v>172.52</v>
      </c>
      <c r="AR6" s="33">
        <f t="shared" si="5"/>
        <v>201.29</v>
      </c>
      <c r="AS6" s="32" t="str">
        <f>IF(AS7="","",IF(AS7="-","【-】","【"&amp;SUBSTITUTE(TEXT(AS7,"#,##0.00"),"-","△")&amp;"】"))</f>
        <v>【98.78】</v>
      </c>
      <c r="AT6" s="33">
        <f>IF(AT7="",NA(),AT7)</f>
        <v>7.57</v>
      </c>
      <c r="AU6" s="33">
        <f t="shared" ref="AU6:BC6" si="6">IF(AU7="",NA(),AU7)</f>
        <v>4.8099999999999996</v>
      </c>
      <c r="AV6" s="33">
        <f t="shared" si="6"/>
        <v>3.46</v>
      </c>
      <c r="AW6" s="33">
        <f t="shared" si="6"/>
        <v>2.02</v>
      </c>
      <c r="AX6" s="33">
        <f t="shared" si="6"/>
        <v>1.35</v>
      </c>
      <c r="AY6" s="33">
        <f t="shared" si="6"/>
        <v>199.45</v>
      </c>
      <c r="AZ6" s="33">
        <f t="shared" si="6"/>
        <v>209.18</v>
      </c>
      <c r="BA6" s="33">
        <f t="shared" si="6"/>
        <v>189.4</v>
      </c>
      <c r="BB6" s="33">
        <f t="shared" si="6"/>
        <v>69.430000000000007</v>
      </c>
      <c r="BC6" s="33">
        <f t="shared" si="6"/>
        <v>81.19</v>
      </c>
      <c r="BD6" s="32" t="str">
        <f>IF(BD7="","",IF(BD7="-","【-】","【"&amp;SUBSTITUTE(TEXT(BD7,"#,##0.00"),"-","△")&amp;"】"))</f>
        <v>【58.70】</v>
      </c>
      <c r="BE6" s="33">
        <f>IF(BE7="",NA(),BE7)</f>
        <v>3280.4</v>
      </c>
      <c r="BF6" s="33">
        <f t="shared" ref="BF6:BN6" si="7">IF(BF7="",NA(),BF7)</f>
        <v>2951.03</v>
      </c>
      <c r="BG6" s="33">
        <f t="shared" si="7"/>
        <v>2641.03</v>
      </c>
      <c r="BH6" s="33">
        <f t="shared" si="7"/>
        <v>2376.5100000000002</v>
      </c>
      <c r="BI6" s="33">
        <f t="shared" si="7"/>
        <v>2055.2399999999998</v>
      </c>
      <c r="BJ6" s="33">
        <f t="shared" si="7"/>
        <v>1835.56</v>
      </c>
      <c r="BK6" s="33">
        <f t="shared" si="7"/>
        <v>1716.82</v>
      </c>
      <c r="BL6" s="33">
        <f t="shared" si="7"/>
        <v>1554.05</v>
      </c>
      <c r="BM6" s="33">
        <f t="shared" si="7"/>
        <v>1671.86</v>
      </c>
      <c r="BN6" s="33">
        <f t="shared" si="7"/>
        <v>1673.47</v>
      </c>
      <c r="BO6" s="32" t="str">
        <f>IF(BO7="","",IF(BO7="-","【-】","【"&amp;SUBSTITUTE(TEXT(BO7,"#,##0.00"),"-","△")&amp;"】"))</f>
        <v>【1,457.06】</v>
      </c>
      <c r="BP6" s="33">
        <f>IF(BP7="",NA(),BP7)</f>
        <v>104.5</v>
      </c>
      <c r="BQ6" s="33">
        <f t="shared" ref="BQ6:BY6" si="8">IF(BQ7="",NA(),BQ7)</f>
        <v>142.82</v>
      </c>
      <c r="BR6" s="33">
        <f t="shared" si="8"/>
        <v>169.45</v>
      </c>
      <c r="BS6" s="33">
        <f t="shared" si="8"/>
        <v>127.97</v>
      </c>
      <c r="BT6" s="33">
        <f t="shared" si="8"/>
        <v>124.81</v>
      </c>
      <c r="BU6" s="33">
        <f t="shared" si="8"/>
        <v>52.89</v>
      </c>
      <c r="BV6" s="33">
        <f t="shared" si="8"/>
        <v>51.73</v>
      </c>
      <c r="BW6" s="33">
        <f t="shared" si="8"/>
        <v>53.01</v>
      </c>
      <c r="BX6" s="33">
        <f t="shared" si="8"/>
        <v>50.54</v>
      </c>
      <c r="BY6" s="33">
        <f t="shared" si="8"/>
        <v>49.22</v>
      </c>
      <c r="BZ6" s="32" t="str">
        <f>IF(BZ7="","",IF(BZ7="-","【-】","【"&amp;SUBSTITUTE(TEXT(BZ7,"#,##0.00"),"-","△")&amp;"】"))</f>
        <v>【64.73】</v>
      </c>
      <c r="CA6" s="33">
        <f>IF(CA7="",NA(),CA7)</f>
        <v>145.13</v>
      </c>
      <c r="CB6" s="33">
        <f t="shared" ref="CB6:CJ6" si="9">IF(CB7="",NA(),CB7)</f>
        <v>108.35</v>
      </c>
      <c r="CC6" s="33">
        <f t="shared" si="9"/>
        <v>91.56</v>
      </c>
      <c r="CD6" s="33">
        <f t="shared" si="9"/>
        <v>121.88</v>
      </c>
      <c r="CE6" s="33">
        <f t="shared" si="9"/>
        <v>125.65</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69.290000000000006</v>
      </c>
      <c r="CX6" s="33">
        <f t="shared" ref="CX6:DF6" si="11">IF(CX7="",NA(),CX7)</f>
        <v>70.53</v>
      </c>
      <c r="CY6" s="33">
        <f t="shared" si="11"/>
        <v>71.84</v>
      </c>
      <c r="CZ6" s="33">
        <f t="shared" si="11"/>
        <v>73.319999999999993</v>
      </c>
      <c r="DA6" s="33">
        <f t="shared" si="11"/>
        <v>73.86</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5.36</v>
      </c>
      <c r="DI6" s="33">
        <f t="shared" ref="DI6:DQ6" si="12">IF(DI7="",NA(),DI7)</f>
        <v>6.18</v>
      </c>
      <c r="DJ6" s="33">
        <f t="shared" si="12"/>
        <v>6.99</v>
      </c>
      <c r="DK6" s="33">
        <f t="shared" si="12"/>
        <v>17.54</v>
      </c>
      <c r="DL6" s="33">
        <f t="shared" si="12"/>
        <v>19.5</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12025</v>
      </c>
      <c r="D7" s="35">
        <v>46</v>
      </c>
      <c r="E7" s="35">
        <v>17</v>
      </c>
      <c r="F7" s="35">
        <v>4</v>
      </c>
      <c r="G7" s="35">
        <v>0</v>
      </c>
      <c r="H7" s="35" t="s">
        <v>96</v>
      </c>
      <c r="I7" s="35" t="s">
        <v>97</v>
      </c>
      <c r="J7" s="35" t="s">
        <v>98</v>
      </c>
      <c r="K7" s="35" t="s">
        <v>99</v>
      </c>
      <c r="L7" s="35" t="s">
        <v>100</v>
      </c>
      <c r="M7" s="36" t="s">
        <v>101</v>
      </c>
      <c r="N7" s="36">
        <v>71.41</v>
      </c>
      <c r="O7" s="36">
        <v>1.01</v>
      </c>
      <c r="P7" s="36">
        <v>104.36</v>
      </c>
      <c r="Q7" s="36">
        <v>2959</v>
      </c>
      <c r="R7" s="36">
        <v>268617</v>
      </c>
      <c r="S7" s="36">
        <v>677.86</v>
      </c>
      <c r="T7" s="36">
        <v>396.27</v>
      </c>
      <c r="U7" s="36">
        <v>2697</v>
      </c>
      <c r="V7" s="36">
        <v>1.21</v>
      </c>
      <c r="W7" s="36">
        <v>2228.9299999999998</v>
      </c>
      <c r="X7" s="36">
        <v>106.15</v>
      </c>
      <c r="Y7" s="36">
        <v>117.59</v>
      </c>
      <c r="Z7" s="36">
        <v>119.23</v>
      </c>
      <c r="AA7" s="36">
        <v>111.97</v>
      </c>
      <c r="AB7" s="36">
        <v>114.04</v>
      </c>
      <c r="AC7" s="36">
        <v>93.66</v>
      </c>
      <c r="AD7" s="36">
        <v>93.85</v>
      </c>
      <c r="AE7" s="36">
        <v>95.59</v>
      </c>
      <c r="AF7" s="36">
        <v>96.83</v>
      </c>
      <c r="AG7" s="36">
        <v>98.32</v>
      </c>
      <c r="AH7" s="36">
        <v>100.36</v>
      </c>
      <c r="AI7" s="36">
        <v>609.70000000000005</v>
      </c>
      <c r="AJ7" s="36">
        <v>573.15</v>
      </c>
      <c r="AK7" s="36">
        <v>547.24</v>
      </c>
      <c r="AL7" s="36">
        <v>243.61</v>
      </c>
      <c r="AM7" s="36">
        <v>188.36</v>
      </c>
      <c r="AN7" s="36">
        <v>143.69</v>
      </c>
      <c r="AO7" s="36">
        <v>99.89</v>
      </c>
      <c r="AP7" s="36">
        <v>137.81</v>
      </c>
      <c r="AQ7" s="36">
        <v>172.52</v>
      </c>
      <c r="AR7" s="36">
        <v>201.29</v>
      </c>
      <c r="AS7" s="36">
        <v>98.78</v>
      </c>
      <c r="AT7" s="36">
        <v>7.57</v>
      </c>
      <c r="AU7" s="36">
        <v>4.8099999999999996</v>
      </c>
      <c r="AV7" s="36">
        <v>3.46</v>
      </c>
      <c r="AW7" s="36">
        <v>2.02</v>
      </c>
      <c r="AX7" s="36">
        <v>1.35</v>
      </c>
      <c r="AY7" s="36">
        <v>199.45</v>
      </c>
      <c r="AZ7" s="36">
        <v>209.18</v>
      </c>
      <c r="BA7" s="36">
        <v>189.4</v>
      </c>
      <c r="BB7" s="36">
        <v>69.430000000000007</v>
      </c>
      <c r="BC7" s="36">
        <v>81.19</v>
      </c>
      <c r="BD7" s="36">
        <v>58.7</v>
      </c>
      <c r="BE7" s="36">
        <v>3280.4</v>
      </c>
      <c r="BF7" s="36">
        <v>2951.03</v>
      </c>
      <c r="BG7" s="36">
        <v>2641.03</v>
      </c>
      <c r="BH7" s="36">
        <v>2376.5100000000002</v>
      </c>
      <c r="BI7" s="36">
        <v>2055.2399999999998</v>
      </c>
      <c r="BJ7" s="36">
        <v>1835.56</v>
      </c>
      <c r="BK7" s="36">
        <v>1716.82</v>
      </c>
      <c r="BL7" s="36">
        <v>1554.05</v>
      </c>
      <c r="BM7" s="36">
        <v>1671.86</v>
      </c>
      <c r="BN7" s="36">
        <v>1673.47</v>
      </c>
      <c r="BO7" s="36">
        <v>1457.06</v>
      </c>
      <c r="BP7" s="36">
        <v>104.5</v>
      </c>
      <c r="BQ7" s="36">
        <v>142.82</v>
      </c>
      <c r="BR7" s="36">
        <v>169.45</v>
      </c>
      <c r="BS7" s="36">
        <v>127.97</v>
      </c>
      <c r="BT7" s="36">
        <v>124.81</v>
      </c>
      <c r="BU7" s="36">
        <v>52.89</v>
      </c>
      <c r="BV7" s="36">
        <v>51.73</v>
      </c>
      <c r="BW7" s="36">
        <v>53.01</v>
      </c>
      <c r="BX7" s="36">
        <v>50.54</v>
      </c>
      <c r="BY7" s="36">
        <v>49.22</v>
      </c>
      <c r="BZ7" s="36">
        <v>64.73</v>
      </c>
      <c r="CA7" s="36">
        <v>145.13</v>
      </c>
      <c r="CB7" s="36">
        <v>108.35</v>
      </c>
      <c r="CC7" s="36">
        <v>91.56</v>
      </c>
      <c r="CD7" s="36">
        <v>121.88</v>
      </c>
      <c r="CE7" s="36">
        <v>125.65</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69.290000000000006</v>
      </c>
      <c r="CX7" s="36">
        <v>70.53</v>
      </c>
      <c r="CY7" s="36">
        <v>71.84</v>
      </c>
      <c r="CZ7" s="36">
        <v>73.319999999999993</v>
      </c>
      <c r="DA7" s="36">
        <v>73.86</v>
      </c>
      <c r="DB7" s="36">
        <v>71.62</v>
      </c>
      <c r="DC7" s="36">
        <v>71.239999999999995</v>
      </c>
      <c r="DD7" s="36">
        <v>71.069999999999993</v>
      </c>
      <c r="DE7" s="36">
        <v>70.14</v>
      </c>
      <c r="DF7" s="36">
        <v>68.83</v>
      </c>
      <c r="DG7" s="36">
        <v>81.28</v>
      </c>
      <c r="DH7" s="36">
        <v>5.36</v>
      </c>
      <c r="DI7" s="36">
        <v>6.18</v>
      </c>
      <c r="DJ7" s="36">
        <v>6.99</v>
      </c>
      <c r="DK7" s="36">
        <v>17.54</v>
      </c>
      <c r="DL7" s="36">
        <v>19.5</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2017-02-14T06:39:41Z</cp:lastPrinted>
  <dcterms:created xsi:type="dcterms:W3CDTF">2017-02-08T02:38:07Z</dcterms:created>
  <dcterms:modified xsi:type="dcterms:W3CDTF">2017-02-15T01:10:54Z</dcterms:modified>
  <cp:category/>
</cp:coreProperties>
</file>