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tsushima\Desktop\"/>
    </mc:Choice>
  </mc:AlternateContent>
  <bookViews>
    <workbookView xWindow="0" yWindow="0" windowWidth="28800" windowHeight="120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12" l="1"/>
  <c r="DG102" i="12"/>
  <c r="CW102" i="12"/>
  <c r="CR102" i="12"/>
  <c r="AU88" i="12"/>
  <c r="AP88" i="12"/>
  <c r="AF88" i="12"/>
  <c r="AU63" i="12" l="1"/>
  <c r="AP63" i="12"/>
  <c r="AA35" i="12"/>
  <c r="AA34" i="12"/>
  <c r="AA33" i="12"/>
  <c r="AA32" i="12"/>
  <c r="AA37" i="12"/>
  <c r="AA36" i="12"/>
  <c r="AA23" i="12"/>
  <c r="AA31" i="12"/>
  <c r="AA30" i="12"/>
  <c r="AA29" i="12"/>
  <c r="V28" i="12"/>
  <c r="AA28" i="12" s="1"/>
  <c r="AP23" i="12"/>
  <c r="AA10" i="12"/>
  <c r="AA9" i="12"/>
  <c r="AA8" i="12"/>
  <c r="AA7" i="12"/>
  <c r="BG35" i="10" l="1"/>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W35" i="10"/>
  <c r="BE35" i="10"/>
  <c r="AM35" i="10"/>
  <c r="U35" i="10"/>
  <c r="C35" i="10"/>
  <c r="CO34" i="10"/>
  <c r="CO35" i="10" s="1"/>
  <c r="CO36" i="10" s="1"/>
  <c r="CO37" i="10" s="1"/>
  <c r="CO38" i="10" s="1"/>
  <c r="CO39" i="10" s="1"/>
  <c r="CO40" i="10" s="1"/>
  <c r="CO41" i="10" s="1"/>
  <c r="CO42" i="10" s="1"/>
  <c r="CO43"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<sst xmlns="http://schemas.openxmlformats.org/spreadsheetml/2006/main" count="1085" uniqueCount="628">
  <si>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</si>
  <si>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</si>
  <si>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</si>
  <si>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</si>
  <si>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</si>
  <si>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</si>
  <si>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</si>
  <si>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</si>
  <si>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</si>
  <si>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</si>
  <si>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</si>
  <si>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</si>
  <si>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</si>
  <si>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</si>
  <si>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</si>
  <si>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</si>
  <si>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</si>
  <si>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</si>
  <si>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</si>
  <si>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</si>
  <si>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</si>
  <si>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</si>
  <si>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</si>
  <si>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</si>
  <si>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</si>
  <si>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</si>
  <si>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</si>
  <si>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</si>
  <si>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</si>
  <si>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</si>
  <si>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</si>
  <si>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</si>
  <si>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</si>
  <si>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</si>
  <si>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</si>
  <si>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</si>
  <si>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</si>
  <si>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</si>
  <si>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</si>
  <si>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</si>
  <si>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</si>
  <si>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</si>
  <si>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</si>
  <si>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</si>
  <si>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</si>
  <si>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</si>
  <si>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</si>
  <si>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</si>
  <si>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</si>
  <si>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</si>
  <si>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</si>
  <si>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</si>
  <si>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</si>
  <si>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</si>
  <si>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</si>
  <si>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</si>
  <si>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</si>
  <si>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</si>
  <si>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</si>
  <si>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</si>
  <si>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</si>
  <si>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</si>
  <si>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</si>
  <si>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</si>
  <si>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</si>
  <si>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</si>
  <si>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</si>
  <si>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</si>
  <si>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</si>
  <si>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</si>
  <si>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</si>
  <si>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</si>
  <si>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</si>
  <si>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</si>
  <si>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</si>
  <si>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</si>
  <si>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</si>
  <si>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</si>
  <si>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</si>
  <si>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中核市</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</si>
  <si>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</si>
  <si>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</si>
  <si>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</si>
  <si>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</si>
  <si>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</si>
  <si>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</si>
  <si>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</si>
  <si>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</si>
  <si>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</si>
  <si>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</si>
  <si>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</si>
  <si>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</si>
  <si>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函館市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</si>
  <si>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</si>
  <si>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</si>
  <si>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</si>
  <si>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</si>
  <si>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</si>
  <si>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</si>
  <si>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</si>
  <si>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</si>
  <si>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</si>
  <si>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</si>
  <si>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</si>
  <si>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</si>
  <si>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</si>
  <si>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</si>
  <si>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</si>
  <si>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</si>
  <si>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</si>
  <si>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</si>
  <si>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</si>
  <si>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</si>
  <si>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</si>
  <si>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</si>
  <si>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</si>
  <si>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</si>
  <si>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</si>
  <si>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</si>
  <si>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</si>
  <si>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</si>
  <si>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</si>
  <si>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</si>
  <si>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</si>
  <si>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</si>
  <si>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</si>
  <si>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</si>
  <si>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</si>
  <si>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</si>
  <si>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</si>
  <si>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</si>
  <si>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</si>
  <si>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</si>
  <si>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</si>
  <si>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</si>
  <si>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</si>
  <si>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</si>
  <si>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</si>
  <si>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</si>
  <si>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</si>
  <si>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</si>
  <si>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</si>
  <si>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</si>
  <si>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</si>
  <si>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</si>
  <si>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</si>
  <si>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0"/>
  </si>
  <si>
    <t>病院事業会計</t>
    <phoneticPr fontId="5"/>
  </si>
  <si>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</si>
  <si>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</si>
  <si>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</si>
  <si>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</si>
  <si>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</si>
  <si>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</si>
  <si>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</si>
  <si>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</si>
  <si>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</si>
  <si>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</si>
  <si>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</si>
  <si>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</si>
  <si>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</si>
  <si>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</si>
  <si>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</si>
  <si>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</si>
  <si>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</si>
  <si>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</si>
  <si>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</si>
  <si>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</si>
  <si>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</si>
  <si>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</si>
  <si>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</si>
  <si>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</si>
  <si>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</si>
  <si>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</si>
  <si>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</si>
  <si>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</si>
  <si>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</si>
  <si>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</si>
  <si>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</si>
  <si>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</si>
  <si>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</si>
  <si>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</si>
  <si>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</si>
  <si>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</si>
  <si>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</si>
  <si>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</si>
  <si>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</si>
  <si>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</si>
  <si>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</si>
  <si>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</si>
  <si>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</si>
  <si>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</si>
  <si>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</si>
  <si>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</si>
  <si>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</si>
  <si>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</si>
  <si>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</si>
  <si>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</si>
  <si>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</si>
  <si>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</si>
  <si>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</si>
  <si>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</si>
  <si>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</si>
  <si>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</si>
  <si>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</si>
  <si>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</si>
  <si>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</si>
  <si>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</si>
  <si>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</si>
  <si>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北海道函館市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</si>
  <si>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</si>
  <si>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</si>
  <si>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</si>
  <si>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</si>
  <si>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</si>
  <si>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</si>
  <si>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</si>
  <si>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</si>
  <si>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</si>
  <si>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</si>
  <si>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</si>
  <si>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</si>
  <si>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</si>
  <si>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</si>
  <si>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</si>
  <si>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</si>
  <si>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</si>
  <si>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</si>
  <si>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</si>
  <si>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</si>
  <si>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</si>
  <si>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</si>
  <si>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</si>
  <si>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</si>
  <si>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</si>
  <si>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</si>
  <si>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</si>
  <si>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</si>
  <si>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</si>
  <si>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</si>
  <si>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</si>
  <si>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</si>
  <si>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</si>
  <si>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</si>
  <si>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</si>
  <si>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</si>
  <si>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</si>
  <si>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</si>
  <si>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</si>
  <si>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</si>
  <si>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</si>
  <si>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</si>
  <si>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</si>
  <si>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</si>
  <si>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</si>
  <si>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</si>
  <si>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</si>
  <si>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</si>
  <si>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</si>
  <si>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</si>
  <si>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</si>
  <si>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</si>
  <si>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</si>
  <si>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</si>
  <si>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</si>
  <si>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</si>
  <si>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</si>
  <si>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</si>
  <si>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</si>
  <si>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</si>
  <si>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</si>
  <si>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</si>
  <si>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</si>
  <si>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</si>
  <si>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</si>
  <si>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</si>
  <si>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</si>
  <si>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</si>
  <si>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</si>
  <si>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</si>
  <si>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</si>
  <si>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</si>
  <si>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</si>
  <si>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</si>
  <si>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</si>
  <si>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</si>
  <si>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</si>
  <si>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</si>
  <si>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</si>
  <si>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</si>
  <si>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</si>
  <si>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</si>
  <si>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</si>
  <si>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</si>
  <si>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</si>
  <si>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</si>
  <si>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</si>
  <si>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</si>
  <si>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</si>
  <si>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</si>
  <si>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</si>
  <si>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</si>
  <si>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</si>
  <si>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</si>
  <si>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</si>
  <si>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</si>
  <si>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</si>
  <si>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</si>
  <si>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</si>
  <si>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</si>
  <si>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</si>
  <si>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</si>
  <si>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</si>
  <si>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</si>
  <si>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</si>
  <si>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</si>
  <si>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</si>
  <si>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</si>
  <si>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</si>
  <si>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</si>
  <si>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</si>
  <si>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</si>
  <si>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</si>
  <si>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</si>
  <si>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</si>
  <si>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</si>
  <si>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</si>
  <si>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</si>
  <si>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</si>
  <si>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</si>
  <si>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</si>
  <si>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</si>
  <si>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</si>
  <si>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交通</t>
    <phoneticPr fontId="5"/>
  </si>
  <si>
    <t>被保険者数(人)</t>
  </si>
  <si>
    <t>　繰出金</t>
    <phoneticPr fontId="5"/>
  </si>
  <si>
    <t>港湾整備</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</si>
  <si>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</si>
  <si>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</si>
  <si>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</si>
  <si>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</si>
  <si>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</si>
  <si>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</si>
  <si>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</si>
  <si>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</si>
  <si>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</si>
  <si>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</si>
  <si>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</si>
  <si>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</si>
  <si>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</si>
  <si>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</si>
  <si>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</si>
  <si>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</si>
  <si>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</si>
  <si>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</si>
  <si>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</si>
  <si>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</si>
  <si>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</si>
  <si>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</si>
  <si>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北海道函館市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</si>
  <si>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</si>
  <si>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</si>
  <si>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</si>
  <si>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</si>
  <si>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</si>
  <si>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</si>
  <si>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</si>
  <si>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</si>
  <si>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</si>
  <si>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</si>
  <si>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</si>
  <si>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</si>
  <si>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</si>
  <si>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</si>
  <si>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</si>
  <si>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</si>
  <si>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</si>
  <si>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</si>
  <si>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</si>
  <si>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</si>
  <si>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港湾事業特別会計</t>
    <phoneticPr fontId="5"/>
  </si>
  <si>
    <t>奨学資金特別会計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</si>
  <si>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</si>
  <si>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</si>
  <si>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</si>
  <si>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</si>
  <si>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</si>
  <si>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</si>
  <si>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</si>
  <si>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</si>
  <si>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</si>
  <si>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</si>
  <si>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</si>
  <si>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</si>
  <si>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</si>
  <si>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</si>
  <si>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</si>
  <si>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</si>
  <si>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自転車競走事業特別会計</t>
    <phoneticPr fontId="5"/>
  </si>
  <si>
    <t>介護保険事業特別会計</t>
    <phoneticPr fontId="5"/>
  </si>
  <si>
    <t>後期高齢者医療事業特別会計</t>
    <phoneticPr fontId="5"/>
  </si>
  <si>
    <t>水道事業会計</t>
    <phoneticPr fontId="5"/>
  </si>
  <si>
    <t>法適用企業</t>
    <phoneticPr fontId="5"/>
  </si>
  <si>
    <t>公共下水道事業会計</t>
    <phoneticPr fontId="5"/>
  </si>
  <si>
    <t>法適用企業</t>
    <phoneticPr fontId="5"/>
  </si>
  <si>
    <t>交通事業会計</t>
    <phoneticPr fontId="5"/>
  </si>
  <si>
    <t>病院事業会計</t>
    <phoneticPr fontId="5"/>
  </si>
  <si>
    <t>地方卸売市場事業特別会計</t>
    <phoneticPr fontId="5"/>
  </si>
  <si>
    <t>法非適用企業</t>
    <phoneticPr fontId="5"/>
  </si>
  <si>
    <t>発電事業特別会計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</si>
  <si>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</si>
  <si>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</si>
  <si>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</si>
  <si>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</si>
  <si>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</si>
  <si>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</si>
  <si>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</si>
  <si>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</si>
  <si>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</si>
  <si>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</si>
  <si>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</si>
  <si>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</si>
  <si>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</si>
  <si>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</si>
  <si>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</si>
  <si>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</si>
  <si>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</si>
  <si>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</si>
  <si>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</si>
  <si>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</si>
  <si>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</si>
  <si>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</si>
  <si>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</si>
  <si>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</si>
  <si>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</si>
  <si>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</si>
  <si>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</si>
  <si>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</si>
  <si>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</si>
  <si>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</si>
  <si>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</si>
  <si>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</si>
  <si>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</si>
  <si>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</si>
  <si>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</si>
  <si>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</si>
  <si>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</si>
  <si>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</si>
  <si>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</si>
  <si>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</si>
  <si>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</si>
  <si>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</si>
  <si>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</si>
  <si>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</si>
  <si>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</si>
  <si>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</si>
  <si>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</si>
  <si>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</si>
  <si>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</si>
  <si>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</si>
  <si>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</si>
  <si>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</si>
  <si>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</si>
  <si>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</si>
  <si>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</si>
  <si>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</si>
  <si>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</si>
  <si>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</si>
  <si>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</si>
  <si>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</si>
  <si>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</si>
  <si>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</si>
  <si>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</si>
  <si>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</si>
  <si>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</si>
  <si>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</si>
  <si>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交通事業会計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</si>
  <si>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</si>
  <si>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</si>
  <si>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</si>
  <si>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</si>
  <si>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</si>
  <si>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</si>
  <si>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</si>
  <si>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</si>
  <si>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</si>
  <si>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</si>
  <si>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</si>
  <si>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</si>
  <si>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</si>
  <si>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</si>
  <si>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</si>
  <si>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</si>
  <si>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</si>
  <si>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</si>
  <si>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</si>
  <si>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</si>
  <si>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</si>
  <si>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</si>
  <si>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</si>
  <si>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</si>
  <si>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</si>
  <si>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</si>
  <si>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</si>
  <si>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</si>
  <si>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</si>
  <si>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</si>
  <si>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</si>
  <si>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</si>
  <si>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</si>
  <si>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</si>
  <si>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</si>
  <si>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</si>
  <si>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</si>
  <si>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</si>
  <si>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</si>
  <si>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</si>
  <si>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</si>
  <si>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</si>
  <si>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</si>
  <si>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</si>
  <si>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</si>
  <si>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</si>
  <si>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</si>
  <si>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</si>
  <si>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</si>
  <si>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</si>
  <si>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</si>
  <si>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</si>
  <si>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</si>
  <si>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</si>
  <si>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</si>
  <si>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</si>
  <si>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</si>
  <si>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</si>
  <si>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</si>
  <si>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</si>
  <si>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</si>
  <si>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</si>
  <si>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</si>
  <si>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</si>
  <si>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</si>
  <si>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</si>
  <si>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</si>
  <si>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</si>
  <si>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</si>
  <si>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</si>
  <si>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</si>
  <si>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</si>
  <si>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</si>
  <si>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</si>
  <si>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</si>
  <si>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</si>
  <si>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</si>
  <si>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</si>
  <si>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</si>
  <si>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</si>
  <si>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</si>
  <si>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</si>
  <si>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</si>
  <si>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</si>
  <si>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</si>
  <si>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病院事業会計</t>
  </si>
  <si>
    <t>▲ 1.23</t>
  </si>
  <si>
    <t>▲ 2.74</t>
  </si>
  <si>
    <t>▲ 2.05</t>
  </si>
  <si>
    <t>▲ 4.48</t>
  </si>
  <si>
    <t>水道事業会計</t>
  </si>
  <si>
    <t>公共下水道事業会計</t>
  </si>
  <si>
    <t>一般会計</t>
  </si>
  <si>
    <t>国民健康保険事業特別会計</t>
  </si>
  <si>
    <t>▲ 0.18</t>
  </si>
  <si>
    <t>▲ 0.46</t>
  </si>
  <si>
    <t>▲ 1.10</t>
  </si>
  <si>
    <t>▲ 0.63</t>
  </si>
  <si>
    <t>介護保険事業特別会計</t>
  </si>
  <si>
    <t>交通事業会計</t>
  </si>
  <si>
    <t>後期高齢者医療事業特別会計</t>
  </si>
  <si>
    <t>その他会計（赤字）</t>
  </si>
  <si>
    <t>▲ 0.79</t>
  </si>
  <si>
    <t>▲ 0.71</t>
  </si>
  <si>
    <t>▲ 0.30</t>
  </si>
  <si>
    <t>▲ 0.03</t>
  </si>
  <si>
    <t>その他会計（黒字）</t>
  </si>
  <si>
    <t>-</t>
    <phoneticPr fontId="2"/>
  </si>
  <si>
    <t>-</t>
    <phoneticPr fontId="2"/>
  </si>
  <si>
    <t>-</t>
    <phoneticPr fontId="2"/>
  </si>
  <si>
    <t>-</t>
    <phoneticPr fontId="2"/>
  </si>
  <si>
    <t>-</t>
    <phoneticPr fontId="2"/>
  </si>
  <si>
    <t>函館圏公立大学広域連合</t>
    <rPh sb="0" eb="2">
      <t>ハコダテ</t>
    </rPh>
    <rPh sb="2" eb="3">
      <t>ケン</t>
    </rPh>
    <rPh sb="3" eb="5">
      <t>コウリツ</t>
    </rPh>
    <rPh sb="5" eb="7">
      <t>ダイガク</t>
    </rPh>
    <rPh sb="7" eb="9">
      <t>コウイキ</t>
    </rPh>
    <rPh sb="9" eb="11">
      <t>レンゴウ</t>
    </rPh>
    <phoneticPr fontId="2"/>
  </si>
  <si>
    <t>函館湾流域下水道事務組合</t>
    <rPh sb="0" eb="3">
      <t>ハコダテワン</t>
    </rPh>
    <rPh sb="3" eb="5">
      <t>リュウイキ</t>
    </rPh>
    <rPh sb="5" eb="8">
      <t>ゲスイドウ</t>
    </rPh>
    <rPh sb="8" eb="10">
      <t>ジム</t>
    </rPh>
    <rPh sb="10" eb="12">
      <t>クミアイ</t>
    </rPh>
    <phoneticPr fontId="2"/>
  </si>
  <si>
    <t>地域振興基金</t>
    <rPh sb="0" eb="4">
      <t>チイキシンコウ</t>
    </rPh>
    <rPh sb="4" eb="6">
      <t>キキン</t>
    </rPh>
    <phoneticPr fontId="11"/>
  </si>
  <si>
    <t>公共施設整備等基金</t>
    <rPh sb="0" eb="2">
      <t>コウキョウ</t>
    </rPh>
    <rPh sb="2" eb="4">
      <t>シセツ</t>
    </rPh>
    <rPh sb="4" eb="6">
      <t>セイビ</t>
    </rPh>
    <rPh sb="6" eb="7">
      <t>トウ</t>
    </rPh>
    <rPh sb="7" eb="9">
      <t>キキン</t>
    </rPh>
    <phoneticPr fontId="11"/>
  </si>
  <si>
    <t>観光振興基金</t>
    <rPh sb="0" eb="4">
      <t>カンコウシンコウ</t>
    </rPh>
    <rPh sb="4" eb="6">
      <t>キキン</t>
    </rPh>
    <phoneticPr fontId="11"/>
  </si>
  <si>
    <t>障害者福祉基金</t>
    <rPh sb="0" eb="3">
      <t>ショウガイシャ</t>
    </rPh>
    <rPh sb="3" eb="5">
      <t>フクシ</t>
    </rPh>
    <rPh sb="5" eb="7">
      <t>キキン</t>
    </rPh>
    <phoneticPr fontId="11"/>
  </si>
  <si>
    <t>奨学基金</t>
    <rPh sb="0" eb="2">
      <t>ショウガク</t>
    </rPh>
    <rPh sb="2" eb="4">
      <t>キキン</t>
    </rPh>
    <phoneticPr fontId="11"/>
  </si>
  <si>
    <t>函館バス</t>
    <rPh sb="0" eb="2">
      <t>ハコダテ</t>
    </rPh>
    <phoneticPr fontId="2"/>
  </si>
  <si>
    <t>南北海道学術振興財団</t>
  </si>
  <si>
    <t>函館市土地開発公社</t>
  </si>
  <si>
    <t>函館山ロープウェイ</t>
  </si>
  <si>
    <t>はこだてティーエムオー</t>
  </si>
  <si>
    <t>函館市住宅都市施設公社</t>
  </si>
  <si>
    <t>函館市文化・スポーツ振興財団</t>
  </si>
  <si>
    <t>函館市国際貿易センター</t>
  </si>
  <si>
    <t>函館国際水産・海洋都市推進機構</t>
  </si>
  <si>
    <t>函館空港ビルデング</t>
    <rPh sb="0" eb="2">
      <t>ハコダテ</t>
    </rPh>
    <rPh sb="2" eb="4">
      <t>クウコウ</t>
    </rPh>
    <phoneticPr fontId="2"/>
  </si>
  <si>
    <t>○</t>
    <phoneticPr fontId="2"/>
  </si>
  <si>
    <t>-</t>
    <phoneticPr fontId="2"/>
  </si>
  <si>
    <t>-</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</si>
  <si>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</si>
  <si>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</si>
  <si>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</si>
  <si>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</si>
  <si>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</si>
  <si>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</si>
  <si>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</si>
  <si>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</si>
  <si>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実質公債費比率および将来負担比率ともに類似団体と比較して高い状況にあるものの，比率は近年減少傾向にある。
　これは，新規起債発行の抑制などに伴う地方債現在高の減少により将来負担額・元利償還金が縮減されているものである。
　今後も新規起債発行の抑制などにより，将来負担比率の減少に努めていくことから，実質公債費比率についても減少していくことが想定される。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</si>
  <si>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</si>
  <si>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</si>
  <si>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</si>
  <si>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t>
    <phoneticPr fontId="5"/>
  </si>
  <si>
    <t>類似団体内平均値</t>
    <phoneticPr fontId="5"/>
  </si>
  <si>
    <t>有形固定資産減価償却率</t>
    <phoneticPr fontId="5"/>
  </si>
  <si>
    <t>　将来負担比率および有形固定資産減価償却率ともに類似団体と比較して高い状況にある。
　将来負担比率は減少傾向にあるが，有形固定資産減価償却率については，老朽化した施設が多く増加傾向にあるため，点検・診断や計画的な予防保全による長寿命化を進めていくなど，公共施設等の適正管理に努める。</t>
    <rPh sb="1" eb="3">
      <t>ショウライ</t>
    </rPh>
    <rPh sb="3" eb="5">
      <t>フタン</t>
    </rPh>
    <rPh sb="5" eb="7">
      <t>ヒリツ</t>
    </rPh>
    <rPh sb="10" eb="12">
      <t>ユウケイ</t>
    </rPh>
    <rPh sb="12" eb="16">
      <t>コテイシサン</t>
    </rPh>
    <rPh sb="16" eb="18">
      <t>ゲンカ</t>
    </rPh>
    <rPh sb="18" eb="21">
      <t>ショウキャクリツ</t>
    </rPh>
    <rPh sb="24" eb="26">
      <t>ルイジ</t>
    </rPh>
    <rPh sb="26" eb="28">
      <t>ダンタイ</t>
    </rPh>
    <rPh sb="29" eb="31">
      <t>ヒカク</t>
    </rPh>
    <rPh sb="33" eb="34">
      <t>タカ</t>
    </rPh>
    <rPh sb="35" eb="37">
      <t>ジョウキョウ</t>
    </rPh>
    <rPh sb="43" eb="45">
      <t>ショウライ</t>
    </rPh>
    <rPh sb="45" eb="47">
      <t>フタン</t>
    </rPh>
    <rPh sb="47" eb="49">
      <t>ヒリツ</t>
    </rPh>
    <rPh sb="50" eb="52">
      <t>ゲンショウ</t>
    </rPh>
    <rPh sb="52" eb="54">
      <t>ケイコウ</t>
    </rPh>
    <rPh sb="59" eb="61">
      <t>ユウケイ</t>
    </rPh>
    <rPh sb="61" eb="65">
      <t>コテイシサン</t>
    </rPh>
    <rPh sb="65" eb="67">
      <t>ゲンカ</t>
    </rPh>
    <rPh sb="67" eb="70">
      <t>ショウキャクリツ</t>
    </rPh>
    <rPh sb="76" eb="79">
      <t>ロウキュウカ</t>
    </rPh>
    <rPh sb="81" eb="83">
      <t>シセツ</t>
    </rPh>
    <rPh sb="84" eb="85">
      <t>オオ</t>
    </rPh>
    <rPh sb="86" eb="88">
      <t>ゾウカ</t>
    </rPh>
    <rPh sb="88" eb="90">
      <t>ケイコウ</t>
    </rPh>
    <rPh sb="96" eb="98">
      <t>テンケン</t>
    </rPh>
    <rPh sb="99" eb="101">
      <t>シンダン</t>
    </rPh>
    <rPh sb="102" eb="105">
      <t>ケイカクテキ</t>
    </rPh>
    <rPh sb="106" eb="108">
      <t>ヨボウ</t>
    </rPh>
    <rPh sb="108" eb="110">
      <t>ホゼン</t>
    </rPh>
    <rPh sb="113" eb="117">
      <t>チョウジュミョウカ</t>
    </rPh>
    <rPh sb="118" eb="119">
      <t>スス</t>
    </rPh>
    <rPh sb="126" eb="128">
      <t>コウキョウ</t>
    </rPh>
    <rPh sb="128" eb="130">
      <t>シセツ</t>
    </rPh>
    <rPh sb="130" eb="131">
      <t>トウ</t>
    </rPh>
    <rPh sb="132" eb="134">
      <t>テキセイ</t>
    </rPh>
    <rPh sb="134" eb="136">
      <t>カンリ</t>
    </rPh>
    <rPh sb="137" eb="138">
      <t>ツト</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</si>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</sst>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5"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2"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47677</c:v>
                </c:pt>
                <c:pt idx="1">
                  <c:v>51613</c:v>
                </c:pt>
                <c:pt idx="2">
                  <c:v>50880</c:v>
                </c:pt>
                <c:pt idx="3">
                  <c:v>46395</c:v>
                </c:pt>
                <c:pt idx="4">
                  <c:v>48088</c:v>
                </c:pt>
              </c:numCache>
            </c:numRef>
          </c:val>
          <c:smooth val="0"/>
          <c:extLst>
            <c:ext xmlns:c16="http://schemas.microsoft.com/office/drawing/2014/chart" uri="{C3380CC4-5D6E-409C-BE32-E72D297353CC}">
              <c16:uniqueId val="{00000000-C723-40B7-A119-4C5439EE101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60076</c:v>
                </c:pt>
                <c:pt idx="1">
                  <c:v>67402</c:v>
                </c:pt>
                <c:pt idx="2">
                  <c:v>56889</c:v>
                </c:pt>
                <c:pt idx="3">
                  <c:v>49638</c:v>
                </c:pt>
                <c:pt idx="4">
                  <c:v>53529</c:v>
                </c:pt>
              </c:numCache>
            </c:numRef>
          </c:val>
          <c:smooth val="0"/>
          <c:extLst>
            <c:ext xmlns:c16="http://schemas.microsoft.com/office/drawing/2014/chart" uri="{C3380CC4-5D6E-409C-BE32-E72D297353CC}">
              <c16:uniqueId val="{00000001-C723-40B7-A119-4C5439EE101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2.14</c:v>
                </c:pt>
                <c:pt idx="1">
                  <c:v>3.66</c:v>
                </c:pt>
                <c:pt idx="2">
                  <c:v>3.3</c:v>
                </c:pt>
                <c:pt idx="3">
                  <c:v>2.14</c:v>
                </c:pt>
                <c:pt idx="4">
                  <c:v>1.31</c:v>
                </c:pt>
              </c:numCache>
            </c:numRef>
          </c:val>
          <c:extLst>
            <c:ext xmlns:c16="http://schemas.microsoft.com/office/drawing/2014/chart" uri="{C3380CC4-5D6E-409C-BE32-E72D297353CC}">
              <c16:uniqueId val="{00000000-2C22-4D17-809E-908F4245466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0.52</c:v>
                </c:pt>
                <c:pt idx="1">
                  <c:v>1.55</c:v>
                </c:pt>
                <c:pt idx="2">
                  <c:v>3.41</c:v>
                </c:pt>
                <c:pt idx="3">
                  <c:v>5.1100000000000003</c:v>
                </c:pt>
                <c:pt idx="4">
                  <c:v>7.39</c:v>
                </c:pt>
              </c:numCache>
            </c:numRef>
          </c:val>
          <c:extLst>
            <c:ext xmlns:c16="http://schemas.microsoft.com/office/drawing/2014/chart" uri="{C3380CC4-5D6E-409C-BE32-E72D297353CC}">
              <c16:uniqueId val="{00000001-2C22-4D17-809E-908F4245466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0.55000000000000004</c:v>
                </c:pt>
                <c:pt idx="1">
                  <c:v>2.56</c:v>
                </c:pt>
                <c:pt idx="2">
                  <c:v>1.48</c:v>
                </c:pt>
                <c:pt idx="3">
                  <c:v>0.66</c:v>
                </c:pt>
                <c:pt idx="4">
                  <c:v>1.48</c:v>
                </c:pt>
              </c:numCache>
            </c:numRef>
          </c:val>
          <c:smooth val="0"/>
          <c:extLst>
            <c:ext xmlns:c16="http://schemas.microsoft.com/office/drawing/2014/chart" uri="{C3380CC4-5D6E-409C-BE32-E72D297353CC}">
              <c16:uniqueId val="{00000002-2C22-4D17-809E-908F4245466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0.08</c:v>
                </c:pt>
                <c:pt idx="2">
                  <c:v>#N/A</c:v>
                </c:pt>
                <c:pt idx="3">
                  <c:v>0.05</c:v>
                </c:pt>
                <c:pt idx="4">
                  <c:v>#N/A</c:v>
                </c:pt>
                <c:pt idx="5">
                  <c:v>0.05</c:v>
                </c:pt>
                <c:pt idx="6">
                  <c:v>#N/A</c:v>
                </c:pt>
                <c:pt idx="7">
                  <c:v>0.06</c:v>
                </c:pt>
                <c:pt idx="8">
                  <c:v>#N/A</c:v>
                </c:pt>
                <c:pt idx="9">
                  <c:v>0.06</c:v>
                </c:pt>
              </c:numCache>
            </c:numRef>
          </c:val>
          <c:extLst>
            <c:ext xmlns:c16="http://schemas.microsoft.com/office/drawing/2014/chart" uri="{C3380CC4-5D6E-409C-BE32-E72D297353CC}">
              <c16:uniqueId val="{00000000-28EA-47D1-A7D6-31B8338DE15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0.79</c:v>
                </c:pt>
                <c:pt idx="1">
                  <c:v>#N/A</c:v>
                </c:pt>
                <c:pt idx="2">
                  <c:v>0.71</c:v>
                </c:pt>
                <c:pt idx="3">
                  <c:v>#N/A</c:v>
                </c:pt>
                <c:pt idx="4">
                  <c:v>0.3</c:v>
                </c:pt>
                <c:pt idx="5">
                  <c:v>#N/A</c:v>
                </c:pt>
                <c:pt idx="6">
                  <c:v>0.03</c:v>
                </c:pt>
                <c:pt idx="7">
                  <c:v>#N/A</c:v>
                </c:pt>
                <c:pt idx="8">
                  <c:v>0</c:v>
                </c:pt>
                <c:pt idx="9">
                  <c:v>0</c:v>
                </c:pt>
              </c:numCache>
            </c:numRef>
          </c:val>
          <c:extLst>
            <c:ext xmlns:c16="http://schemas.microsoft.com/office/drawing/2014/chart" uri="{C3380CC4-5D6E-409C-BE32-E72D297353CC}">
              <c16:uniqueId val="{00000001-28EA-47D1-A7D6-31B8338DE153}"/>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0.11</c:v>
                </c:pt>
                <c:pt idx="2">
                  <c:v>#N/A</c:v>
                </c:pt>
                <c:pt idx="3">
                  <c:v>0.1</c:v>
                </c:pt>
                <c:pt idx="4">
                  <c:v>#N/A</c:v>
                </c:pt>
                <c:pt idx="5">
                  <c:v>0.1</c:v>
                </c:pt>
                <c:pt idx="6">
                  <c:v>#N/A</c:v>
                </c:pt>
                <c:pt idx="7">
                  <c:v>0.09</c:v>
                </c:pt>
                <c:pt idx="8">
                  <c:v>#N/A</c:v>
                </c:pt>
                <c:pt idx="9">
                  <c:v>0.13</c:v>
                </c:pt>
              </c:numCache>
            </c:numRef>
          </c:val>
          <c:extLst>
            <c:ext xmlns:c16="http://schemas.microsoft.com/office/drawing/2014/chart" uri="{C3380CC4-5D6E-409C-BE32-E72D297353CC}">
              <c16:uniqueId val="{00000002-28EA-47D1-A7D6-31B8338DE153}"/>
            </c:ext>
          </c:extLst>
        </c:ser>
        <c:ser>
          <c:idx val="3"/>
          <c:order val="3"/>
          <c:tx>
            <c:strRef>
              <c:f>データシート!$A$30</c:f>
              <c:strCache>
                <c:ptCount val="1"/>
                <c:pt idx="0">
                  <c:v>交通事業会計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0.28999999999999998</c:v>
                </c:pt>
                <c:pt idx="4">
                  <c:v>#N/A</c:v>
                </c:pt>
                <c:pt idx="5">
                  <c:v>0.4</c:v>
                </c:pt>
                <c:pt idx="6">
                  <c:v>#N/A</c:v>
                </c:pt>
                <c:pt idx="7">
                  <c:v>0.5</c:v>
                </c:pt>
                <c:pt idx="8">
                  <c:v>#N/A</c:v>
                </c:pt>
                <c:pt idx="9">
                  <c:v>0.54</c:v>
                </c:pt>
              </c:numCache>
            </c:numRef>
          </c:val>
          <c:extLst>
            <c:ext xmlns:c16="http://schemas.microsoft.com/office/drawing/2014/chart" uri="{C3380CC4-5D6E-409C-BE32-E72D297353CC}">
              <c16:uniqueId val="{00000003-28EA-47D1-A7D6-31B8338DE153}"/>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0.78</c:v>
                </c:pt>
                <c:pt idx="2">
                  <c:v>#N/A</c:v>
                </c:pt>
                <c:pt idx="3">
                  <c:v>0.93</c:v>
                </c:pt>
                <c:pt idx="4">
                  <c:v>#N/A</c:v>
                </c:pt>
                <c:pt idx="5">
                  <c:v>0.84</c:v>
                </c:pt>
                <c:pt idx="6">
                  <c:v>#N/A</c:v>
                </c:pt>
                <c:pt idx="7">
                  <c:v>0.6</c:v>
                </c:pt>
                <c:pt idx="8">
                  <c:v>#N/A</c:v>
                </c:pt>
                <c:pt idx="9">
                  <c:v>0.62</c:v>
                </c:pt>
              </c:numCache>
            </c:numRef>
          </c:val>
          <c:extLst>
            <c:ext xmlns:c16="http://schemas.microsoft.com/office/drawing/2014/chart" uri="{C3380CC4-5D6E-409C-BE32-E72D297353CC}">
              <c16:uniqueId val="{00000004-28EA-47D1-A7D6-31B8338DE153}"/>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0.18</c:v>
                </c:pt>
                <c:pt idx="1">
                  <c:v>#N/A</c:v>
                </c:pt>
                <c:pt idx="2">
                  <c:v>0.46</c:v>
                </c:pt>
                <c:pt idx="3">
                  <c:v>#N/A</c:v>
                </c:pt>
                <c:pt idx="4">
                  <c:v>1.1000000000000001</c:v>
                </c:pt>
                <c:pt idx="5">
                  <c:v>#N/A</c:v>
                </c:pt>
                <c:pt idx="6">
                  <c:v>0.63</c:v>
                </c:pt>
                <c:pt idx="7">
                  <c:v>#N/A</c:v>
                </c:pt>
                <c:pt idx="8">
                  <c:v>#N/A</c:v>
                </c:pt>
                <c:pt idx="9">
                  <c:v>1.19</c:v>
                </c:pt>
              </c:numCache>
            </c:numRef>
          </c:val>
          <c:extLst>
            <c:ext xmlns:c16="http://schemas.microsoft.com/office/drawing/2014/chart" uri="{C3380CC4-5D6E-409C-BE32-E72D297353CC}">
              <c16:uniqueId val="{00000005-28EA-47D1-A7D6-31B8338DE153}"/>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2.0699999999999998</c:v>
                </c:pt>
                <c:pt idx="2">
                  <c:v>#N/A</c:v>
                </c:pt>
                <c:pt idx="3">
                  <c:v>3.65</c:v>
                </c:pt>
                <c:pt idx="4">
                  <c:v>#N/A</c:v>
                </c:pt>
                <c:pt idx="5">
                  <c:v>3.21</c:v>
                </c:pt>
                <c:pt idx="6">
                  <c:v>#N/A</c:v>
                </c:pt>
                <c:pt idx="7">
                  <c:v>2.09</c:v>
                </c:pt>
                <c:pt idx="8">
                  <c:v>#N/A</c:v>
                </c:pt>
                <c:pt idx="9">
                  <c:v>1.44</c:v>
                </c:pt>
              </c:numCache>
            </c:numRef>
          </c:val>
          <c:extLst>
            <c:ext xmlns:c16="http://schemas.microsoft.com/office/drawing/2014/chart" uri="{C3380CC4-5D6E-409C-BE32-E72D297353CC}">
              <c16:uniqueId val="{00000006-28EA-47D1-A7D6-31B8338DE153}"/>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2.38</c:v>
                </c:pt>
                <c:pt idx="2">
                  <c:v>#N/A</c:v>
                </c:pt>
                <c:pt idx="3">
                  <c:v>2.66</c:v>
                </c:pt>
                <c:pt idx="4">
                  <c:v>#N/A</c:v>
                </c:pt>
                <c:pt idx="5">
                  <c:v>2.75</c:v>
                </c:pt>
                <c:pt idx="6">
                  <c:v>#N/A</c:v>
                </c:pt>
                <c:pt idx="7">
                  <c:v>2.96</c:v>
                </c:pt>
                <c:pt idx="8">
                  <c:v>#N/A</c:v>
                </c:pt>
                <c:pt idx="9">
                  <c:v>2.96</c:v>
                </c:pt>
              </c:numCache>
            </c:numRef>
          </c:val>
          <c:extLst>
            <c:ext xmlns:c16="http://schemas.microsoft.com/office/drawing/2014/chart" uri="{C3380CC4-5D6E-409C-BE32-E72D297353CC}">
              <c16:uniqueId val="{00000007-28EA-47D1-A7D6-31B8338DE15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3.08</c:v>
                </c:pt>
                <c:pt idx="2">
                  <c:v>#N/A</c:v>
                </c:pt>
                <c:pt idx="3">
                  <c:v>3.21</c:v>
                </c:pt>
                <c:pt idx="4">
                  <c:v>#N/A</c:v>
                </c:pt>
                <c:pt idx="5">
                  <c:v>3.42</c:v>
                </c:pt>
                <c:pt idx="6">
                  <c:v>#N/A</c:v>
                </c:pt>
                <c:pt idx="7">
                  <c:v>3.66</c:v>
                </c:pt>
                <c:pt idx="8">
                  <c:v>#N/A</c:v>
                </c:pt>
                <c:pt idx="9">
                  <c:v>3.97</c:v>
                </c:pt>
              </c:numCache>
            </c:numRef>
          </c:val>
          <c:extLst>
            <c:ext xmlns:c16="http://schemas.microsoft.com/office/drawing/2014/chart" uri="{C3380CC4-5D6E-409C-BE32-E72D297353CC}">
              <c16:uniqueId val="{00000008-28EA-47D1-A7D6-31B8338DE153}"/>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0.06</c:v>
                </c:pt>
                <c:pt idx="2">
                  <c:v>1.23</c:v>
                </c:pt>
                <c:pt idx="3">
                  <c:v>#N/A</c:v>
                </c:pt>
                <c:pt idx="4">
                  <c:v>2.74</c:v>
                </c:pt>
                <c:pt idx="5">
                  <c:v>#N/A</c:v>
                </c:pt>
                <c:pt idx="6">
                  <c:v>2.0499999999999998</c:v>
                </c:pt>
                <c:pt idx="7">
                  <c:v>#N/A</c:v>
                </c:pt>
                <c:pt idx="8">
                  <c:v>4.4800000000000004</c:v>
                </c:pt>
                <c:pt idx="9">
                  <c:v>#N/A</c:v>
                </c:pt>
              </c:numCache>
            </c:numRef>
          </c:val>
          <c:extLst>
            <c:ext xmlns:c16="http://schemas.microsoft.com/office/drawing/2014/chart" uri="{C3380CC4-5D6E-409C-BE32-E72D297353CC}">
              <c16:uniqueId val="{00000009-28EA-47D1-A7D6-31B8338DE15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14061</c:v>
                </c:pt>
                <c:pt idx="5">
                  <c:v>14324</c:v>
                </c:pt>
                <c:pt idx="8">
                  <c:v>14006</c:v>
                </c:pt>
                <c:pt idx="11">
                  <c:v>13934</c:v>
                </c:pt>
                <c:pt idx="14">
                  <c:v>13774</c:v>
                </c:pt>
              </c:numCache>
            </c:numRef>
          </c:val>
          <c:extLst>
            <c:ext xmlns:c16="http://schemas.microsoft.com/office/drawing/2014/chart" uri="{C3380CC4-5D6E-409C-BE32-E72D297353CC}">
              <c16:uniqueId val="{00000000-D1A5-4242-960C-2DA58B9F6A9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c:v>
                </c:pt>
                <c:pt idx="3">
                  <c:v>0</c:v>
                </c:pt>
                <c:pt idx="6">
                  <c:v>1</c:v>
                </c:pt>
                <c:pt idx="9">
                  <c:v>0</c:v>
                </c:pt>
                <c:pt idx="12">
                  <c:v>1</c:v>
                </c:pt>
              </c:numCache>
            </c:numRef>
          </c:val>
          <c:extLst>
            <c:ext xmlns:c16="http://schemas.microsoft.com/office/drawing/2014/chart" uri="{C3380CC4-5D6E-409C-BE32-E72D297353CC}">
              <c16:uniqueId val="{00000001-D1A5-4242-960C-2DA58B9F6A9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232</c:v>
                </c:pt>
                <c:pt idx="3">
                  <c:v>37</c:v>
                </c:pt>
                <c:pt idx="6">
                  <c:v>145</c:v>
                </c:pt>
                <c:pt idx="9">
                  <c:v>144</c:v>
                </c:pt>
                <c:pt idx="12">
                  <c:v>186</c:v>
                </c:pt>
              </c:numCache>
            </c:numRef>
          </c:val>
          <c:extLst>
            <c:ext xmlns:c16="http://schemas.microsoft.com/office/drawing/2014/chart" uri="{C3380CC4-5D6E-409C-BE32-E72D297353CC}">
              <c16:uniqueId val="{00000002-D1A5-4242-960C-2DA58B9F6A9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1A5-4242-960C-2DA58B9F6A9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2350</c:v>
                </c:pt>
                <c:pt idx="3">
                  <c:v>2399</c:v>
                </c:pt>
                <c:pt idx="6">
                  <c:v>2524</c:v>
                </c:pt>
                <c:pt idx="9">
                  <c:v>2753</c:v>
                </c:pt>
                <c:pt idx="12">
                  <c:v>2963</c:v>
                </c:pt>
              </c:numCache>
            </c:numRef>
          </c:val>
          <c:extLst>
            <c:ext xmlns:c16="http://schemas.microsoft.com/office/drawing/2014/chart" uri="{C3380CC4-5D6E-409C-BE32-E72D297353CC}">
              <c16:uniqueId val="{00000004-D1A5-4242-960C-2DA58B9F6A9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A5-4242-960C-2DA58B9F6A9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1A5-4242-960C-2DA58B9F6A9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16504</c:v>
                </c:pt>
                <c:pt idx="3">
                  <c:v>16312</c:v>
                </c:pt>
                <c:pt idx="6">
                  <c:v>16156</c:v>
                </c:pt>
                <c:pt idx="9">
                  <c:v>15715</c:v>
                </c:pt>
                <c:pt idx="12">
                  <c:v>15480</c:v>
                </c:pt>
              </c:numCache>
            </c:numRef>
          </c:val>
          <c:extLst>
            <c:ext xmlns:c16="http://schemas.microsoft.com/office/drawing/2014/chart" uri="{C3380CC4-5D6E-409C-BE32-E72D297353CC}">
              <c16:uniqueId val="{00000007-D1A5-4242-960C-2DA58B9F6A9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5026</c:v>
                </c:pt>
                <c:pt idx="2">
                  <c:v>#N/A</c:v>
                </c:pt>
                <c:pt idx="3">
                  <c:v>#N/A</c:v>
                </c:pt>
                <c:pt idx="4">
                  <c:v>4424</c:v>
                </c:pt>
                <c:pt idx="5">
                  <c:v>#N/A</c:v>
                </c:pt>
                <c:pt idx="6">
                  <c:v>#N/A</c:v>
                </c:pt>
                <c:pt idx="7">
                  <c:v>4820</c:v>
                </c:pt>
                <c:pt idx="8">
                  <c:v>#N/A</c:v>
                </c:pt>
                <c:pt idx="9">
                  <c:v>#N/A</c:v>
                </c:pt>
                <c:pt idx="10">
                  <c:v>4678</c:v>
                </c:pt>
                <c:pt idx="11">
                  <c:v>#N/A</c:v>
                </c:pt>
                <c:pt idx="12">
                  <c:v>#N/A</c:v>
                </c:pt>
                <c:pt idx="13">
                  <c:v>4856</c:v>
                </c:pt>
                <c:pt idx="14">
                  <c:v>#N/A</c:v>
                </c:pt>
              </c:numCache>
            </c:numRef>
          </c:val>
          <c:smooth val="0"/>
          <c:extLst>
            <c:ext xmlns:c16="http://schemas.microsoft.com/office/drawing/2014/chart" uri="{C3380CC4-5D6E-409C-BE32-E72D297353CC}">
              <c16:uniqueId val="{00000008-D1A5-4242-960C-2DA58B9F6A9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123679</c:v>
                </c:pt>
                <c:pt idx="5">
                  <c:v>125693</c:v>
                </c:pt>
                <c:pt idx="8">
                  <c:v>125495</c:v>
                </c:pt>
                <c:pt idx="11">
                  <c:v>123348</c:v>
                </c:pt>
                <c:pt idx="14">
                  <c:v>120831</c:v>
                </c:pt>
              </c:numCache>
            </c:numRef>
          </c:val>
          <c:extLst>
            <c:ext xmlns:c16="http://schemas.microsoft.com/office/drawing/2014/chart" uri="{C3380CC4-5D6E-409C-BE32-E72D297353CC}">
              <c16:uniqueId val="{00000000-84BA-4A36-A3E5-557323BEC27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30358</c:v>
                </c:pt>
                <c:pt idx="5">
                  <c:v>27667</c:v>
                </c:pt>
                <c:pt idx="8">
                  <c:v>26599</c:v>
                </c:pt>
                <c:pt idx="11">
                  <c:v>25029</c:v>
                </c:pt>
                <c:pt idx="14">
                  <c:v>23764</c:v>
                </c:pt>
              </c:numCache>
            </c:numRef>
          </c:val>
          <c:extLst>
            <c:ext xmlns:c16="http://schemas.microsoft.com/office/drawing/2014/chart" uri="{C3380CC4-5D6E-409C-BE32-E72D297353CC}">
              <c16:uniqueId val="{00000001-84BA-4A36-A3E5-557323BEC27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8361</c:v>
                </c:pt>
                <c:pt idx="5">
                  <c:v>9512</c:v>
                </c:pt>
                <c:pt idx="8">
                  <c:v>10885</c:v>
                </c:pt>
                <c:pt idx="11">
                  <c:v>10709</c:v>
                </c:pt>
                <c:pt idx="14">
                  <c:v>10290</c:v>
                </c:pt>
              </c:numCache>
            </c:numRef>
          </c:val>
          <c:extLst>
            <c:ext xmlns:c16="http://schemas.microsoft.com/office/drawing/2014/chart" uri="{C3380CC4-5D6E-409C-BE32-E72D297353CC}">
              <c16:uniqueId val="{00000002-84BA-4A36-A3E5-557323BEC27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4BA-4A36-A3E5-557323BEC27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4BA-4A36-A3E5-557323BEC27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2289</c:v>
                </c:pt>
                <c:pt idx="3">
                  <c:v>2159</c:v>
                </c:pt>
                <c:pt idx="6">
                  <c:v>2039</c:v>
                </c:pt>
                <c:pt idx="9">
                  <c:v>1940</c:v>
                </c:pt>
                <c:pt idx="12">
                  <c:v>1677</c:v>
                </c:pt>
              </c:numCache>
            </c:numRef>
          </c:val>
          <c:extLst>
            <c:ext xmlns:c16="http://schemas.microsoft.com/office/drawing/2014/chart" uri="{C3380CC4-5D6E-409C-BE32-E72D297353CC}">
              <c16:uniqueId val="{00000005-84BA-4A36-A3E5-557323BEC27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20291</c:v>
                </c:pt>
                <c:pt idx="3">
                  <c:v>18939</c:v>
                </c:pt>
                <c:pt idx="6">
                  <c:v>18034</c:v>
                </c:pt>
                <c:pt idx="9">
                  <c:v>17180</c:v>
                </c:pt>
                <c:pt idx="12">
                  <c:v>16203</c:v>
                </c:pt>
              </c:numCache>
            </c:numRef>
          </c:val>
          <c:extLst>
            <c:ext xmlns:c16="http://schemas.microsoft.com/office/drawing/2014/chart" uri="{C3380CC4-5D6E-409C-BE32-E72D297353CC}">
              <c16:uniqueId val="{00000006-84BA-4A36-A3E5-557323BEC27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3482</c:v>
                </c:pt>
                <c:pt idx="3">
                  <c:v>3024</c:v>
                </c:pt>
                <c:pt idx="6">
                  <c:v>2684</c:v>
                </c:pt>
                <c:pt idx="9">
                  <c:v>2340</c:v>
                </c:pt>
                <c:pt idx="12">
                  <c:v>1991</c:v>
                </c:pt>
              </c:numCache>
            </c:numRef>
          </c:val>
          <c:extLst>
            <c:ext xmlns:c16="http://schemas.microsoft.com/office/drawing/2014/chart" uri="{C3380CC4-5D6E-409C-BE32-E72D297353CC}">
              <c16:uniqueId val="{00000007-84BA-4A36-A3E5-557323BEC27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32119</c:v>
                </c:pt>
                <c:pt idx="3">
                  <c:v>31470</c:v>
                </c:pt>
                <c:pt idx="6">
                  <c:v>31246</c:v>
                </c:pt>
                <c:pt idx="9">
                  <c:v>29822</c:v>
                </c:pt>
                <c:pt idx="12">
                  <c:v>28110</c:v>
                </c:pt>
              </c:numCache>
            </c:numRef>
          </c:val>
          <c:extLst>
            <c:ext xmlns:c16="http://schemas.microsoft.com/office/drawing/2014/chart" uri="{C3380CC4-5D6E-409C-BE32-E72D297353CC}">
              <c16:uniqueId val="{00000008-84BA-4A36-A3E5-557323BEC27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2208</c:v>
                </c:pt>
                <c:pt idx="3">
                  <c:v>1950</c:v>
                </c:pt>
                <c:pt idx="6">
                  <c:v>1787</c:v>
                </c:pt>
                <c:pt idx="9">
                  <c:v>1598</c:v>
                </c:pt>
                <c:pt idx="12">
                  <c:v>1448</c:v>
                </c:pt>
              </c:numCache>
            </c:numRef>
          </c:val>
          <c:extLst>
            <c:ext xmlns:c16="http://schemas.microsoft.com/office/drawing/2014/chart" uri="{C3380CC4-5D6E-409C-BE32-E72D297353CC}">
              <c16:uniqueId val="{00000009-84BA-4A36-A3E5-557323BEC27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149444</c:v>
                </c:pt>
                <c:pt idx="3">
                  <c:v>150574</c:v>
                </c:pt>
                <c:pt idx="6">
                  <c:v>148477</c:v>
                </c:pt>
                <c:pt idx="9">
                  <c:v>144190</c:v>
                </c:pt>
                <c:pt idx="12">
                  <c:v>141986</c:v>
                </c:pt>
              </c:numCache>
            </c:numRef>
          </c:val>
          <c:extLst>
            <c:ext xmlns:c16="http://schemas.microsoft.com/office/drawing/2014/chart" uri="{C3380CC4-5D6E-409C-BE32-E72D297353CC}">
              <c16:uniqueId val="{0000000A-84BA-4A36-A3E5-557323BEC27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47435</c:v>
                </c:pt>
                <c:pt idx="2">
                  <c:v>#N/A</c:v>
                </c:pt>
                <c:pt idx="3">
                  <c:v>#N/A</c:v>
                </c:pt>
                <c:pt idx="4">
                  <c:v>45245</c:v>
                </c:pt>
                <c:pt idx="5">
                  <c:v>#N/A</c:v>
                </c:pt>
                <c:pt idx="6">
                  <c:v>#N/A</c:v>
                </c:pt>
                <c:pt idx="7">
                  <c:v>41290</c:v>
                </c:pt>
                <c:pt idx="8">
                  <c:v>#N/A</c:v>
                </c:pt>
                <c:pt idx="9">
                  <c:v>#N/A</c:v>
                </c:pt>
                <c:pt idx="10">
                  <c:v>37982</c:v>
                </c:pt>
                <c:pt idx="11">
                  <c:v>#N/A</c:v>
                </c:pt>
                <c:pt idx="12">
                  <c:v>#N/A</c:v>
                </c:pt>
                <c:pt idx="13">
                  <c:v>36530</c:v>
                </c:pt>
                <c:pt idx="14">
                  <c:v>#N/A</c:v>
                </c:pt>
              </c:numCache>
            </c:numRef>
          </c:val>
          <c:smooth val="0"/>
          <c:extLst>
            <c:ext xmlns:c16="http://schemas.microsoft.com/office/drawing/2014/chart" uri="{C3380CC4-5D6E-409C-BE32-E72D297353CC}">
              <c16:uniqueId val="{0000000B-84BA-4A36-A3E5-557323BEC27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2478</c:v>
                </c:pt>
                <c:pt idx="1">
                  <c:v>3646</c:v>
                </c:pt>
                <c:pt idx="2">
                  <c:v>5235</c:v>
                </c:pt>
              </c:numCache>
            </c:numRef>
          </c:val>
          <c:extLst>
            <c:ext xmlns:c16="http://schemas.microsoft.com/office/drawing/2014/chart" uri="{C3380CC4-5D6E-409C-BE32-E72D297353CC}">
              <c16:uniqueId val="{00000000-9FEC-441D-AC84-16A40A54C24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2169</c:v>
                </c:pt>
                <c:pt idx="1">
                  <c:v>1135</c:v>
                </c:pt>
                <c:pt idx="2">
                  <c:v>1135</c:v>
                </c:pt>
              </c:numCache>
            </c:numRef>
          </c:val>
          <c:extLst>
            <c:ext xmlns:c16="http://schemas.microsoft.com/office/drawing/2014/chart" uri="{C3380CC4-5D6E-409C-BE32-E72D297353CC}">
              <c16:uniqueId val="{00000001-9FEC-441D-AC84-16A40A54C24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9756</c:v>
                </c:pt>
                <c:pt idx="1">
                  <c:v>8801</c:v>
                </c:pt>
                <c:pt idx="2">
                  <c:v>6347</c:v>
                </c:pt>
              </c:numCache>
            </c:numRef>
          </c:val>
          <c:extLst>
            <c:ext xmlns:c16="http://schemas.microsoft.com/office/drawing/2014/chart" uri="{C3380CC4-5D6E-409C-BE32-E72D297353CC}">
              <c16:uniqueId val="{00000002-9FEC-441D-AC84-16A40A54C24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{00E8E708-27B8-463E-AB46-AA864420436F}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3C56-4343-B24B-AB30DCEB561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{739AE54C-0C01-481F-86F3-ACF2B915E271}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C56-4343-B24B-AB30DCEB561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{ED3D6EFC-3884-4E1D-B723-475B4EBF0872}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C56-4343-B24B-AB30DCEB561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{D9731E42-D0D7-43B4-B599-2B0ABF264ADF}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C56-4343-B24B-AB30DCEB561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{D7260203-44BA-4EFA-90F6-03AC7E7EE3A8}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C56-4343-B24B-AB30DCEB561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{E3334F1A-D9D3-4FB4-BC60-3CC63065FCA6}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3C56-4343-B24B-AB30DCEB5616}"/>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{FC384695-ECCB-45A7-82E6-C8C16A4B4843}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3C56-4343-B24B-AB30DCEB5616}"/>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{B14AD352-D088-4E97-AC51-CF1870163EAB}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3C56-4343-B24B-AB30DCEB5616}"/>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{A2DD274D-A125-41B9-9435-B8A1FC0253AF}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3C56-4343-B24B-AB30DCEB561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67.7</c:v>
                </c:pt>
              </c:numCache>
            </c:numRef>
          </c:xVal>
          <c:yVal>
            <c:numRef>
              <c:f>公会計指標分析・財政指標組合せ分析表!$BP$51:$DC$51</c:f>
              <c:numCache>
                <c:formatCode>#,##0.0;"▲ "#,##0.0</c:formatCode>
                <c:ptCount val="40"/>
                <c:pt idx="24">
                  <c:v>62.9</c:v>
                </c:pt>
              </c:numCache>
            </c:numRef>
          </c:yVal>
          <c:smooth val="0"/>
          <c:extLst>
            <c:ext xmlns:c16="http://schemas.microsoft.com/office/drawing/2014/chart" uri="{C3380CC4-5D6E-409C-BE32-E72D297353CC}">
              <c16:uniqueId val="{00000009-3C56-4343-B24B-AB30DCEB561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{EEE552E9-238C-4E74-BE8B-FF5C7DA096D1}</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3C56-4343-B24B-AB30DCEB561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{E2C1D32A-0325-4C0B-846F-6401ED2885F4}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C56-4343-B24B-AB30DCEB561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{81BA947F-4C89-435E-B023-9FA1D2E2706E}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C56-4343-B24B-AB30DCEB561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{EF05D2EB-2658-4915-9851-ED0BD81B2A93}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C56-4343-B24B-AB30DCEB561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{883B1227-4B27-4BAA-90B5-ABBF54205C8F}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C56-4343-B24B-AB30DCEB561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{2EE05B87-75DB-4B36-99FA-A2B130F0BFBD}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3C56-4343-B24B-AB30DCEB5616}"/>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{EADC6F28-94D4-4090-B5D1-723384E77815}</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3C56-4343-B24B-AB30DCEB5616}"/>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{DB20A993-2A4F-486E-895A-9659A722AA75}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3C56-4343-B24B-AB30DCEB5616}"/>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{D1776504-5A58-45DF-B5DB-2ED07EC3A97E}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3C56-4343-B24B-AB30DCEB561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59.3</c:v>
                </c:pt>
              </c:numCache>
            </c:numRef>
          </c:xVal>
          <c:yVal>
            <c:numRef>
              <c:f>公会計指標分析・財政指標組合せ分析表!$BP$55:$DC$55</c:f>
              <c:numCache>
                <c:formatCode>#,##0.0;"▲ "#,##0.0</c:formatCode>
                <c:ptCount val="40"/>
                <c:pt idx="24">
                  <c:v>38.9</c:v>
                </c:pt>
              </c:numCache>
            </c:numRef>
          </c:yVal>
          <c:smooth val="0"/>
          <c:extLst>
            <c:ext xmlns:c16="http://schemas.microsoft.com/office/drawing/2014/chart" uri="{C3380CC4-5D6E-409C-BE32-E72D297353CC}">
              <c16:uniqueId val="{00000013-3C56-4343-B24B-AB30DCEB5616}"/>
            </c:ext>
          </c:extLst>
        </c:ser>
        <c:dLbls>
          <c:showLegendKey val="0"/>
          <c:showVal val="1"/>
          <c:showCatName val="0"/>
          <c:showSerName val="0"/>
          <c:showPercent val="0"/>
          <c:showBubbleSize val="0"/>
        </c:dLbls>
        <c:axId val="46179840"/>
        <c:axId val="46181760"/>
      </c:scatterChart>
      <c:valAx>
        <c:axId val="46179840"/>
        <c:scaling>
          <c:orientation val="minMax"/>
          <c:max val="68.400000000000006"/>
          <c:min val="58.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7"/>
          <c:min val="3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{617575F8-9152-4EDB-A40C-46B4198E2A0F}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D5C0-4D4D-AC4A-6BF6E2BF2CB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{D8043C0E-2C8A-4EE5-8265-FBDA4334E079}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5C0-4D4D-AC4A-6BF6E2BF2CB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{2C3B3DBA-A40C-445F-9826-F3F9E1FFBAF4}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5C0-4D4D-AC4A-6BF6E2BF2CB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{F0BB0BC3-A44B-455F-A127-2440DC4C3FC3}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5C0-4D4D-AC4A-6BF6E2BF2CB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{4BE91E7A-E18D-4273-B7E6-6906893235CC}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5C0-4D4D-AC4A-6BF6E2BF2CBC}"/>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{C3431FF9-63C4-4EA4-8784-44FF8B32552C}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D5C0-4D4D-AC4A-6BF6E2BF2CBC}"/>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{B60C630D-B2F0-43DF-8ED4-9AB1ED854480}</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D5C0-4D4D-AC4A-6BF6E2BF2CBC}"/>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{F59B3ADF-198C-46D3-9DD1-FEACC325CAF0}</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D5C0-4D4D-AC4A-6BF6E2BF2CBC}"/>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{AAB30DA3-0FC1-4921-943E-1EC020083D73}</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D5C0-4D4D-AC4A-6BF6E2BF2CB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7.9</c:v>
                </c:pt>
                <c:pt idx="16">
                  <c:v>7.7</c:v>
                </c:pt>
                <c:pt idx="24">
                  <c:v>7.5</c:v>
                </c:pt>
                <c:pt idx="32">
                  <c:v>7.9</c:v>
                </c:pt>
              </c:numCache>
            </c:numRef>
          </c:xVal>
          <c:yVal>
            <c:numRef>
              <c:f>公会計指標分析・財政指標組合せ分析表!$BP$73:$DC$73</c:f>
              <c:numCache>
                <c:formatCode>#,##0.0;"▲ "#,##0.0</c:formatCode>
                <c:ptCount val="40"/>
                <c:pt idx="0">
                  <c:v>77</c:v>
                </c:pt>
                <c:pt idx="8">
                  <c:v>73.3</c:v>
                </c:pt>
                <c:pt idx="16">
                  <c:v>67.3</c:v>
                </c:pt>
                <c:pt idx="24">
                  <c:v>62.9</c:v>
                </c:pt>
                <c:pt idx="32">
                  <c:v>61.1</c:v>
                </c:pt>
              </c:numCache>
            </c:numRef>
          </c:yVal>
          <c:smooth val="0"/>
          <c:extLst>
            <c:ext xmlns:c16="http://schemas.microsoft.com/office/drawing/2014/chart" uri="{C3380CC4-5D6E-409C-BE32-E72D297353CC}">
              <c16:uniqueId val="{00000009-D5C0-4D4D-AC4A-6BF6E2BF2CB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{03748FD1-E902-4572-82B6-763D7D985F70}</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D5C0-4D4D-AC4A-6BF6E2BF2CB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{5FBA2DE6-FE33-4BBF-AB08-40745AA9B175}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5C0-4D4D-AC4A-6BF6E2BF2CB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{A7EADA58-684A-47BB-8C96-32AAC516AE56}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5C0-4D4D-AC4A-6BF6E2BF2CB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{D2F1F061-A15E-4838-A361-10AA8F452CA9}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5C0-4D4D-AC4A-6BF6E2BF2CB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{54AD7641-44CC-4740-B2BF-E65819F1CC3C}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5C0-4D4D-AC4A-6BF6E2BF2CBC}"/>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{E4197662-47FB-4CCD-85A3-34BDA9A4F5B1}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D5C0-4D4D-AC4A-6BF6E2BF2CBC}"/>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{CC0F76E9-951E-485A-B6D6-63011C9039AD}</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D5C0-4D4D-AC4A-6BF6E2BF2CBC}"/>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{E271024A-0819-41D2-877E-893DCC6AB005}</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D5C0-4D4D-AC4A-6BF6E2BF2CBC}"/>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{5AC3CC50-81CC-4A96-AA66-D98042E4E454}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D5C0-4D4D-AC4A-6BF6E2BF2CB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7.3</c:v>
                </c:pt>
                <c:pt idx="16">
                  <c:v>6.7</c:v>
                </c:pt>
                <c:pt idx="24">
                  <c:v>6.4</c:v>
                </c:pt>
                <c:pt idx="32">
                  <c:v>6.1</c:v>
                </c:pt>
              </c:numCache>
            </c:numRef>
          </c:xVal>
          <c:yVal>
            <c:numRef>
              <c:f>公会計指標分析・財政指標組合せ分析表!$BP$77:$DC$77</c:f>
              <c:numCache>
                <c:formatCode>#,##0.0;"▲ "#,##0.0</c:formatCode>
                <c:ptCount val="40"/>
                <c:pt idx="0">
                  <c:v>54.4</c:v>
                </c:pt>
                <c:pt idx="8">
                  <c:v>47</c:v>
                </c:pt>
                <c:pt idx="16">
                  <c:v>41.4</c:v>
                </c:pt>
                <c:pt idx="24">
                  <c:v>38.9</c:v>
                </c:pt>
                <c:pt idx="32">
                  <c:v>37.6</c:v>
                </c:pt>
              </c:numCache>
            </c:numRef>
          </c:yVal>
          <c:smooth val="0"/>
          <c:extLst>
            <c:ext xmlns:c16="http://schemas.microsoft.com/office/drawing/2014/chart" uri="{C3380CC4-5D6E-409C-BE32-E72D297353CC}">
              <c16:uniqueId val="{00000013-D5C0-4D4D-AC4A-6BF6E2BF2CBC}"/>
            </c:ext>
          </c:extLst>
        </c:ser>
        <c:dLbls>
          <c:showLegendKey val="0"/>
          <c:showVal val="1"/>
          <c:showCatName val="0"/>
          <c:showSerName val="0"/>
          <c:showPercent val="0"/>
          <c:showBubbleSize val="0"/>
        </c:dLbls>
        <c:axId val="84219776"/>
        <c:axId val="84234240"/>
      </c:scatterChart>
      <c:valAx>
        <c:axId val="84219776"/>
        <c:scaling>
          <c:orientation val="minMax"/>
          <c:max val="9"/>
          <c:min val="5.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84"/>
          <c:min val="3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北海道函館市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　元利償還金は新規起債発行の抑制などにより減少し</a:t>
          </a:r>
          <a:r>
            <a:rPr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た</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ものの，病院事業に係る公営企業債の元利償還金に対す</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る繰入金が増加などにより，</a:t>
          </a:r>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平成２</a:t>
          </a:r>
          <a:r>
            <a:rPr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９</a:t>
          </a:r>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年度の実質公債費</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比率（３ヵ年平均）は，７．</a:t>
          </a:r>
          <a:r>
            <a:rPr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９</a:t>
          </a:r>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％と前年度より０．</a:t>
          </a:r>
          <a:r>
            <a:rPr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４</a:t>
          </a:r>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ポ</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イント</a:t>
          </a:r>
          <a:r>
            <a:rPr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悪化</a:t>
          </a:r>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したところである。</a:t>
          </a:r>
          <a:endParaRPr lang="ja-JP" altLang="ja-JP" sz="115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　今後も，新規起債発行の抑制や交付税措置のある起債</a:t>
          </a:r>
          <a:endParaRPr lang="ja-JP" altLang="ja-JP" sz="115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の活用などにより，元利償還金の縮減を図っていく。</a:t>
          </a:r>
          <a:endParaRPr lang="ja-JP" altLang="ja-JP" sz="115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　（単年度実質公債費比率参考）</a:t>
          </a:r>
          <a:endParaRPr lang="ja-JP" altLang="ja-JP" sz="115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平成２９年度　８．１％</a:t>
          </a:r>
          <a:endParaRPr kumimoji="1"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平成２８年度　７．７％</a:t>
          </a:r>
          <a:endParaRPr lang="ja-JP" altLang="ja-JP" sz="115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　　　平成２７年度　７．</a:t>
          </a:r>
          <a:r>
            <a:rPr kumimoji="1"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5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15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北海道函館市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　新規起債発行の抑制に伴う地方債現在高の減少や職員</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数の減少に伴う退職手当負担額の減少等により，将来負</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担額は減少傾向にある。</a:t>
          </a:r>
          <a:endParaRPr lang="ja-JP" altLang="ja-JP" sz="115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　今後も，新規起債発行の抑制や職員数の見直しなどを</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行い</a:t>
          </a:r>
          <a:r>
            <a:rPr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将来負担額の縮減を図っていく。</a:t>
          </a:r>
          <a:endParaRPr lang="ja-JP" altLang="ja-JP" sz="115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北海道函館市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決算剰余金１／２相当の７．５億円を財政調整基金に，寄付金４億円を観光振興基金に積立てた一方で，公共施設の維持補修や市有地</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割賦購入等により公共施設整備等基金を６．６億円，地域の振興に資する事業のため地域振興基金を４．７億円取崩したほか，国民健康</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保険事業の累積赤字解消のため７．７億円，記録的な大雪に伴う除雪費分の財源調整のため１．７億円をそれぞれ財政調整基金から取崩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したこと等により，基金全体としては８．６億円の減となった。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今後も厳しい財政状況が続くと見込まれるため，全体として基金残高は減少傾向にあるが，行財政改革の推進等により，可能な限り基</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金に頼らない財政運営を行うよう努める。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・地域振興基金：市民の連帯の強化および地域振興に資する事業を行うため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・公共施設整備等基金：市の公共施設その他の施設の整備等のため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イカ不漁対策や病院事業の経営支援など地域振興に資する事業のため４．７億円を取崩したことにより残高減となった。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不動産収入分０．５億円を積立てた一方で，公共施設の大規模維持補修費等のため６．６億円を取崩したことにより残高減となった。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・観光振興基金：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寄付金４億円を積立てたことにより残高増となった。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公共施設の老朽化による維持補修や解体事業などの増加が見込まれるため，残高は今後も減少していく見通し。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国民健康保険事業の都道府県化に伴う累積赤字の解消に７．７億円，記録的な大雪に伴う除雪費のため１．７億円を取崩した一方で，決</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算剰余金の１／２積立て７．５億円や特定目的基金のうち４基金を廃止した分１７．８億円を積み替えしたことにより，残高増となった。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引き続き厳しい財政状況が続くと見込まれるが，行財政改革を推し進め，中長期的な財政見通しに立った健全な財政運営を図り，基金の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取崩しなど緊急避難的な措置を取らないよう努め，また，決算剰余金の１／２を着実に積立てていく。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当初予算では財源調整分として５億円の繰入を計上していたが，不用額の決算状況などを勘案し，繰入を取りやめたことから，残高の増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減は運用収入の積立て分（５１６千円）のみである。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引き続き厳しい財政状況が続くと見込まれるが，行財政改革を推し進め，中長期的な財政見通しに立った健全な財政運営を図り，基金の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取崩しなど緊急避難的な措置を取らないよう努めていく。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262,519
261,572
677.86
141,331,406
140,296,035
929,061
70,806,025
140,727,154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耐用年数を超えている資産が多いこともあり平均より高い水準にある。老朽化した施設について，点検・診断や計画的な予防保全による長寿命化を進めていくなど，公共施設等の適正管理に努め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34</xdr:row>
      <xdr:rowOff>100965</xdr:rowOff>
    </xdr:to>
    <xdr:cxnSp macro="">
      <xdr:nvCxnSpPr>
        <xdr:cNvPr id="64" name="直線コネクタ 63"/>
        <xdr:cNvCxnSpPr/>
      </xdr:nvCxnSpPr>
      <xdr:spPr>
        <a:xfrm flipV="1">
          <a:off x="4760595" y="4620472"/>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65" name="有形固定資産減価償却率最小値テキスト"/>
        <xdr:cNvSpPr txBox="1"/>
      </xdr:nvSpPr>
      <xdr:spPr>
        <a:xfrm>
          <a:off x="4813300" y="59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66" name="直線コネクタ 65"/>
        <xdr:cNvCxnSpPr/>
      </xdr:nvCxnSpPr>
      <xdr:spPr>
        <a:xfrm>
          <a:off x="4673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67" name="有形固定資産減価償却率最大値テキスト"/>
        <xdr:cNvSpPr txBox="1"/>
      </xdr:nvSpPr>
      <xdr:spPr>
        <a:xfrm>
          <a:off x="4813300" y="4395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68" name="直線コネクタ 67"/>
        <xdr:cNvCxnSpPr/>
      </xdr:nvCxnSpPr>
      <xdr:spPr>
        <a:xfrm>
          <a:off x="4673600" y="462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45102</xdr:rowOff>
    </xdr:from>
    <xdr:ext cx="405111" cy="259045"/>
    <xdr:sp macro="" textlink="">
      <xdr:nvSpPr>
        <xdr:cNvPr id="69" name="有形固定資産減価償却率平均値テキスト"/>
        <xdr:cNvSpPr txBox="1"/>
      </xdr:nvSpPr>
      <xdr:spPr>
        <a:xfrm>
          <a:off x="4813300" y="5188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66675</xdr:rowOff>
    </xdr:from>
    <xdr:to>
      <xdr:col>23</xdr:col>
      <xdr:colOff>136525</xdr:colOff>
      <xdr:row>30</xdr:row>
      <xdr:rowOff>168275</xdr:rowOff>
    </xdr:to>
    <xdr:sp macro="" textlink="">
      <xdr:nvSpPr>
        <xdr:cNvPr id="70" name="フローチャート: 判断 69"/>
        <xdr:cNvSpPr/>
      </xdr:nvSpPr>
      <xdr:spPr>
        <a:xfrm>
          <a:off x="4711700" y="521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1" name="フローチャート: 判断 70"/>
        <xdr:cNvSpPr/>
      </xdr:nvSpPr>
      <xdr:spPr>
        <a:xfrm>
          <a:off x="4000500" y="523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59478</xdr:rowOff>
    </xdr:from>
    <xdr:to>
      <xdr:col>15</xdr:col>
      <xdr:colOff>187325</xdr:colOff>
      <xdr:row>30</xdr:row>
      <xdr:rowOff>161078</xdr:rowOff>
    </xdr:to>
    <xdr:sp macro="" textlink="">
      <xdr:nvSpPr>
        <xdr:cNvPr id="72" name="フローチャート: 判断 71"/>
        <xdr:cNvSpPr/>
      </xdr:nvSpPr>
      <xdr:spPr>
        <a:xfrm>
          <a:off x="3238500" y="52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132503</xdr:rowOff>
    </xdr:from>
    <xdr:to>
      <xdr:col>19</xdr:col>
      <xdr:colOff>187325</xdr:colOff>
      <xdr:row>29</xdr:row>
      <xdr:rowOff>62653</xdr:rowOff>
    </xdr:to>
    <xdr:sp macro="" textlink="">
      <xdr:nvSpPr>
        <xdr:cNvPr id="78" name="楕円 77"/>
        <xdr:cNvSpPr/>
      </xdr:nvSpPr>
      <xdr:spPr>
        <a:xfrm>
          <a:off x="4000500" y="493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31</xdr:row>
      <xdr:rowOff>13140</xdr:rowOff>
    </xdr:from>
    <xdr:ext cx="405111" cy="259045"/>
    <xdr:sp macro="" textlink="">
      <xdr:nvSpPr>
        <xdr:cNvPr id="79" name="n_1aveValue有形固定資産減価償却率"/>
        <xdr:cNvSpPr txBox="1"/>
      </xdr:nvSpPr>
      <xdr:spPr>
        <a:xfrm>
          <a:off x="3836044" y="5328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6155</xdr:rowOff>
    </xdr:from>
    <xdr:ext cx="405111" cy="259045"/>
    <xdr:sp macro="" textlink="">
      <xdr:nvSpPr>
        <xdr:cNvPr id="80" name="n_2aveValue有形固定資産減価償却率"/>
        <xdr:cNvSpPr txBox="1"/>
      </xdr:nvSpPr>
      <xdr:spPr>
        <a:xfrm>
          <a:off x="3086744" y="497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79180</xdr:rowOff>
    </xdr:from>
    <xdr:ext cx="405111" cy="259045"/>
    <xdr:sp macro="" textlink="">
      <xdr:nvSpPr>
        <xdr:cNvPr id="81" name="n_1mainValue有形固定資産減価償却率"/>
        <xdr:cNvSpPr txBox="1"/>
      </xdr:nvSpPr>
      <xdr:spPr>
        <a:xfrm>
          <a:off x="3836044" y="4708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2" name="正方形/長方形 81"/>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3" name="正方形/長方形 82"/>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4" name="正方形/長方形 83"/>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5" name="正方形/長方形 84"/>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6" name="正方形/長方形 85"/>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7" name="正方形/長方形 86"/>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8" name="正方形/長方形 87"/>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89" name="正方形/長方形 88"/>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0" name="正方形/長方形 89"/>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1" name="正方形/長方形 90"/>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2" name="正方形/長方形 91"/>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3" name="正方形/長方形 92"/>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4" name="テキスト ボックス 93"/>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債務償還可能年数については，平均程度であり，今後も新規起債発行の抑制や財源の確保に努めていく。</a:t>
          </a:r>
        </a:p>
      </xdr:txBody>
    </xdr:sp>
    <xdr:clientData/>
  </xdr:twoCellAnchor>
  <xdr:oneCellAnchor>
    <xdr:from>
      <xdr:col>57</xdr:col>
      <xdr:colOff>111125</xdr:colOff>
      <xdr:row>23</xdr:row>
      <xdr:rowOff>47625</xdr:rowOff>
    </xdr:from>
    <xdr:ext cx="349839" cy="225703"/>
    <xdr:sp macro="" textlink="">
      <xdr:nvSpPr>
        <xdr:cNvPr id="95" name="テキスト ボックス 94"/>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6" name="直線コネクタ 95"/>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7" name="直線コネクタ 96"/>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98" name="テキスト ボックス 97"/>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99" name="直線コネクタ 98"/>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0" name="テキスト ボックス 99"/>
        <xdr:cNvSpPr txBox="1"/>
      </xdr:nvSpPr>
      <xdr:spPr>
        <a:xfrm>
          <a:off x="10931403" y="55270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1" name="直線コネクタ 100"/>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2" name="テキスト ボックス 101"/>
        <xdr:cNvSpPr txBox="1"/>
      </xdr:nvSpPr>
      <xdr:spPr>
        <a:xfrm>
          <a:off x="10931403" y="51671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3" name="直線コネクタ 102"/>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4" name="テキスト ボックス 103"/>
        <xdr:cNvSpPr txBox="1"/>
      </xdr:nvSpPr>
      <xdr:spPr>
        <a:xfrm>
          <a:off x="10931403" y="48073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5" name="直線コネクタ 104"/>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6" name="テキスト ボックス 105"/>
        <xdr:cNvSpPr txBox="1"/>
      </xdr:nvSpPr>
      <xdr:spPr>
        <a:xfrm>
          <a:off x="10880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7" name="直線コネクタ 106"/>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8" name="テキスト ボックス 107"/>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09" name="債務償還可能年数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171097</xdr:rowOff>
    </xdr:from>
    <xdr:to>
      <xdr:col>76</xdr:col>
      <xdr:colOff>21589</xdr:colOff>
      <xdr:row>34</xdr:row>
      <xdr:rowOff>151342</xdr:rowOff>
    </xdr:to>
    <xdr:cxnSp macro="">
      <xdr:nvCxnSpPr>
        <xdr:cNvPr id="110" name="直線コネクタ 109"/>
        <xdr:cNvCxnSpPr/>
      </xdr:nvCxnSpPr>
      <xdr:spPr>
        <a:xfrm flipV="1">
          <a:off x="14793595" y="4457347"/>
          <a:ext cx="1269" cy="152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1" name="債務償還可能年数最小値テキスト"/>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2" name="直線コネクタ 111"/>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117774</xdr:rowOff>
    </xdr:from>
    <xdr:ext cx="405111" cy="259045"/>
    <xdr:sp macro="" textlink="">
      <xdr:nvSpPr>
        <xdr:cNvPr id="113" name="債務償還可能年数最大値テキスト"/>
        <xdr:cNvSpPr txBox="1"/>
      </xdr:nvSpPr>
      <xdr:spPr>
        <a:xfrm>
          <a:off x="14846300" y="4232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171097</xdr:rowOff>
    </xdr:from>
    <xdr:to>
      <xdr:col>76</xdr:col>
      <xdr:colOff>111125</xdr:colOff>
      <xdr:row>25</xdr:row>
      <xdr:rowOff>171097</xdr:rowOff>
    </xdr:to>
    <xdr:cxnSp macro="">
      <xdr:nvCxnSpPr>
        <xdr:cNvPr id="114" name="直線コネクタ 113"/>
        <xdr:cNvCxnSpPr/>
      </xdr:nvCxnSpPr>
      <xdr:spPr>
        <a:xfrm>
          <a:off x="14706600" y="4457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156580</xdr:rowOff>
    </xdr:from>
    <xdr:ext cx="340478" cy="259045"/>
    <xdr:sp macro="" textlink="">
      <xdr:nvSpPr>
        <xdr:cNvPr id="115" name="債務償還可能年数平均値テキスト"/>
        <xdr:cNvSpPr txBox="1"/>
      </xdr:nvSpPr>
      <xdr:spPr>
        <a:xfrm>
          <a:off x="14846300" y="512863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6703</xdr:rowOff>
    </xdr:from>
    <xdr:to>
      <xdr:col>76</xdr:col>
      <xdr:colOff>73025</xdr:colOff>
      <xdr:row>30</xdr:row>
      <xdr:rowOff>108303</xdr:rowOff>
    </xdr:to>
    <xdr:sp macro="" textlink="">
      <xdr:nvSpPr>
        <xdr:cNvPr id="116" name="フローチャート: 判断 115"/>
        <xdr:cNvSpPr/>
      </xdr:nvSpPr>
      <xdr:spPr>
        <a:xfrm>
          <a:off x="14744700" y="51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7" name="テキスト ボックス 116"/>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8" name="テキスト ボックス 117"/>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19" name="テキスト ボックス 118"/>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0" name="テキスト ボックス 119"/>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1" name="テキスト ボックス 120"/>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166158</xdr:rowOff>
    </xdr:from>
    <xdr:to>
      <xdr:col>76</xdr:col>
      <xdr:colOff>73025</xdr:colOff>
      <xdr:row>30</xdr:row>
      <xdr:rowOff>96308</xdr:rowOff>
    </xdr:to>
    <xdr:sp macro="" textlink="">
      <xdr:nvSpPr>
        <xdr:cNvPr id="122" name="楕円 121"/>
        <xdr:cNvSpPr/>
      </xdr:nvSpPr>
      <xdr:spPr>
        <a:xfrm>
          <a:off x="14744700" y="513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17585</xdr:rowOff>
    </xdr:from>
    <xdr:ext cx="340478" cy="259045"/>
    <xdr:sp macro="" textlink="">
      <xdr:nvSpPr>
        <xdr:cNvPr id="123" name="債務償還可能年数該当値テキスト"/>
        <xdr:cNvSpPr txBox="1"/>
      </xdr:nvSpPr>
      <xdr:spPr>
        <a:xfrm>
          <a:off x="14846300" y="49896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4" name="正方形/長方形 123"/>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5" name="正方形/長方形 124"/>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6" name="テキスト ボックス 125"/>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7" name="テキスト ボックス 126"/>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8" name="テキスト ボックス 127"/>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9" name="テキスト ボックス 128"/>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262,519
261,572
677.86
141,331,406
140,296,035
929,061
70,806,025
140,727,154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16764</xdr:rowOff>
    </xdr:from>
    <xdr:to>
      <xdr:col>24</xdr:col>
      <xdr:colOff>62865</xdr:colOff>
      <xdr:row>42</xdr:row>
      <xdr:rowOff>5334</xdr:rowOff>
    </xdr:to>
    <xdr:cxnSp macro="">
      <xdr:nvCxnSpPr>
        <xdr:cNvPr id="54" name="直線コネクタ 53"/>
        <xdr:cNvCxnSpPr/>
      </xdr:nvCxnSpPr>
      <xdr:spPr>
        <a:xfrm flipV="1">
          <a:off x="4634865" y="5846064"/>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9161</xdr:rowOff>
    </xdr:from>
    <xdr:ext cx="405111" cy="259045"/>
    <xdr:sp macro="" textlink="">
      <xdr:nvSpPr>
        <xdr:cNvPr id="55" name="【道路】&#10;有形固定資産減価償却率最小値テキスト"/>
        <xdr:cNvSpPr txBox="1"/>
      </xdr:nvSpPr>
      <xdr:spPr>
        <a:xfrm>
          <a:off x="4673600" y="721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xdr:rowOff>
    </xdr:from>
    <xdr:to>
      <xdr:col>24</xdr:col>
      <xdr:colOff>152400</xdr:colOff>
      <xdr:row>42</xdr:row>
      <xdr:rowOff>5334</xdr:rowOff>
    </xdr:to>
    <xdr:cxnSp macro="">
      <xdr:nvCxnSpPr>
        <xdr:cNvPr id="56" name="直線コネクタ 55"/>
        <xdr:cNvCxnSpPr/>
      </xdr:nvCxnSpPr>
      <xdr:spPr>
        <a:xfrm>
          <a:off x="4546600" y="720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134891</xdr:rowOff>
    </xdr:from>
    <xdr:ext cx="405111" cy="259045"/>
    <xdr:sp macro="" textlink="">
      <xdr:nvSpPr>
        <xdr:cNvPr id="57" name="【道路】&#10;有形固定資産減価償却率最大値テキスト"/>
        <xdr:cNvSpPr txBox="1"/>
      </xdr:nvSpPr>
      <xdr:spPr>
        <a:xfrm>
          <a:off x="4673600" y="56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16764</xdr:rowOff>
    </xdr:from>
    <xdr:to>
      <xdr:col>24</xdr:col>
      <xdr:colOff>152400</xdr:colOff>
      <xdr:row>34</xdr:row>
      <xdr:rowOff>16764</xdr:rowOff>
    </xdr:to>
    <xdr:cxnSp macro="">
      <xdr:nvCxnSpPr>
        <xdr:cNvPr id="58" name="直線コネクタ 57"/>
        <xdr:cNvCxnSpPr/>
      </xdr:nvCxnSpPr>
      <xdr:spPr>
        <a:xfrm>
          <a:off x="4546600" y="5846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113555</xdr:rowOff>
    </xdr:from>
    <xdr:ext cx="405111" cy="259045"/>
    <xdr:sp macro="" textlink="">
      <xdr:nvSpPr>
        <xdr:cNvPr id="59" name="【道路】&#10;有形固定資産減価償却率平均値テキスト"/>
        <xdr:cNvSpPr txBox="1"/>
      </xdr:nvSpPr>
      <xdr:spPr>
        <a:xfrm>
          <a:off x="4673600" y="66286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135128</xdr:rowOff>
    </xdr:from>
    <xdr:to>
      <xdr:col>24</xdr:col>
      <xdr:colOff>114300</xdr:colOff>
      <xdr:row>39</xdr:row>
      <xdr:rowOff>65278</xdr:rowOff>
    </xdr:to>
    <xdr:sp macro="" textlink="">
      <xdr:nvSpPr>
        <xdr:cNvPr id="60" name="フローチャート: 判断 59"/>
        <xdr:cNvSpPr/>
      </xdr:nvSpPr>
      <xdr:spPr>
        <a:xfrm>
          <a:off x="45847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167132</xdr:rowOff>
    </xdr:from>
    <xdr:to>
      <xdr:col>20</xdr:col>
      <xdr:colOff>38100</xdr:colOff>
      <xdr:row>39</xdr:row>
      <xdr:rowOff>97282</xdr:rowOff>
    </xdr:to>
    <xdr:sp macro="" textlink="">
      <xdr:nvSpPr>
        <xdr:cNvPr id="61" name="フローチャート: 判断 60"/>
        <xdr:cNvSpPr/>
      </xdr:nvSpPr>
      <xdr:spPr>
        <a:xfrm>
          <a:off x="3746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87122</xdr:rowOff>
    </xdr:from>
    <xdr:to>
      <xdr:col>15</xdr:col>
      <xdr:colOff>101600</xdr:colOff>
      <xdr:row>39</xdr:row>
      <xdr:rowOff>17272</xdr:rowOff>
    </xdr:to>
    <xdr:sp macro="" textlink="">
      <xdr:nvSpPr>
        <xdr:cNvPr id="62" name="フローチャート: 判断 61"/>
        <xdr:cNvSpPr/>
      </xdr:nvSpPr>
      <xdr:spPr>
        <a:xfrm>
          <a:off x="2857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34544</xdr:rowOff>
    </xdr:from>
    <xdr:to>
      <xdr:col>20</xdr:col>
      <xdr:colOff>38100</xdr:colOff>
      <xdr:row>36</xdr:row>
      <xdr:rowOff>136144</xdr:rowOff>
    </xdr:to>
    <xdr:sp macro="" textlink="">
      <xdr:nvSpPr>
        <xdr:cNvPr id="68" name="楕円 67"/>
        <xdr:cNvSpPr/>
      </xdr:nvSpPr>
      <xdr:spPr>
        <a:xfrm>
          <a:off x="3746500" y="620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88409</xdr:rowOff>
    </xdr:from>
    <xdr:ext cx="405111" cy="259045"/>
    <xdr:sp macro="" textlink="">
      <xdr:nvSpPr>
        <xdr:cNvPr id="69" name="n_1aveValue【道路】&#10;有形固定資産減価償却率"/>
        <xdr:cNvSpPr txBox="1"/>
      </xdr:nvSpPr>
      <xdr:spPr>
        <a:xfrm>
          <a:off x="3582044" y="677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33799</xdr:rowOff>
    </xdr:from>
    <xdr:ext cx="405111" cy="259045"/>
    <xdr:sp macro="" textlink="">
      <xdr:nvSpPr>
        <xdr:cNvPr id="70" name="n_2aveValue【道路】&#10;有形固定資産減価償却率"/>
        <xdr:cNvSpPr txBox="1"/>
      </xdr:nvSpPr>
      <xdr:spPr>
        <a:xfrm>
          <a:off x="27057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152671</xdr:rowOff>
    </xdr:from>
    <xdr:ext cx="405111" cy="259045"/>
    <xdr:sp macro="" textlink="">
      <xdr:nvSpPr>
        <xdr:cNvPr id="71" name="n_1mainValue【道路】&#10;有形固定資産減価償却率"/>
        <xdr:cNvSpPr txBox="1"/>
      </xdr:nvSpPr>
      <xdr:spPr>
        <a:xfrm>
          <a:off x="3582044" y="598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0" name="テキスト ボックス 7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2" name="直線コネクタ 8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3" name="テキスト ボックス 8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4" name="直線コネクタ 8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5" name="テキスト ボックス 8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6" name="直線コネクタ 8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87" name="テキスト ボックス 8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88" name="直線コネクタ 8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89" name="テキスト ボックス 8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0" name="直線コネクタ 8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1" name="テキスト ボックス 90"/>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2" name="直線コネクタ 9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3" name="テキスト ボックス 92"/>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5" name="テキスト ボックス 9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81207</xdr:rowOff>
    </xdr:from>
    <xdr:to>
      <xdr:col>54</xdr:col>
      <xdr:colOff>189865</xdr:colOff>
      <xdr:row>42</xdr:row>
      <xdr:rowOff>55952</xdr:rowOff>
    </xdr:to>
    <xdr:cxnSp macro="">
      <xdr:nvCxnSpPr>
        <xdr:cNvPr id="97" name="直線コネクタ 96"/>
        <xdr:cNvCxnSpPr/>
      </xdr:nvCxnSpPr>
      <xdr:spPr>
        <a:xfrm flipV="1">
          <a:off x="10476865" y="5739057"/>
          <a:ext cx="0" cy="151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59779</xdr:rowOff>
    </xdr:from>
    <xdr:ext cx="469744" cy="259045"/>
    <xdr:sp macro="" textlink="">
      <xdr:nvSpPr>
        <xdr:cNvPr id="98" name="【道路】&#10;一人当たり延長最小値テキスト"/>
        <xdr:cNvSpPr txBox="1"/>
      </xdr:nvSpPr>
      <xdr:spPr>
        <a:xfrm>
          <a:off x="10515600" y="726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55952</xdr:rowOff>
    </xdr:from>
    <xdr:to>
      <xdr:col>55</xdr:col>
      <xdr:colOff>88900</xdr:colOff>
      <xdr:row>42</xdr:row>
      <xdr:rowOff>55952</xdr:rowOff>
    </xdr:to>
    <xdr:cxnSp macro="">
      <xdr:nvCxnSpPr>
        <xdr:cNvPr id="99" name="直線コネクタ 98"/>
        <xdr:cNvCxnSpPr/>
      </xdr:nvCxnSpPr>
      <xdr:spPr>
        <a:xfrm>
          <a:off x="10388600" y="725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27884</xdr:rowOff>
    </xdr:from>
    <xdr:ext cx="534377" cy="259045"/>
    <xdr:sp macro="" textlink="">
      <xdr:nvSpPr>
        <xdr:cNvPr id="100" name="【道路】&#10;一人当たり延長最大値テキスト"/>
        <xdr:cNvSpPr txBox="1"/>
      </xdr:nvSpPr>
      <xdr:spPr>
        <a:xfrm>
          <a:off x="10515600" y="551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81207</xdr:rowOff>
    </xdr:from>
    <xdr:to>
      <xdr:col>55</xdr:col>
      <xdr:colOff>88900</xdr:colOff>
      <xdr:row>33</xdr:row>
      <xdr:rowOff>81207</xdr:rowOff>
    </xdr:to>
    <xdr:cxnSp macro="">
      <xdr:nvCxnSpPr>
        <xdr:cNvPr id="101" name="直線コネクタ 100"/>
        <xdr:cNvCxnSpPr/>
      </xdr:nvCxnSpPr>
      <xdr:spPr>
        <a:xfrm>
          <a:off x="10388600" y="573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88736</xdr:rowOff>
    </xdr:from>
    <xdr:ext cx="469744" cy="259045"/>
    <xdr:sp macro="" textlink="">
      <xdr:nvSpPr>
        <xdr:cNvPr id="102" name="【道路】&#10;一人当たり延長平均値テキスト"/>
        <xdr:cNvSpPr txBox="1"/>
      </xdr:nvSpPr>
      <xdr:spPr>
        <a:xfrm>
          <a:off x="10515600" y="6603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110309</xdr:rowOff>
    </xdr:from>
    <xdr:to>
      <xdr:col>55</xdr:col>
      <xdr:colOff>50800</xdr:colOff>
      <xdr:row>39</xdr:row>
      <xdr:rowOff>40459</xdr:rowOff>
    </xdr:to>
    <xdr:sp macro="" textlink="">
      <xdr:nvSpPr>
        <xdr:cNvPr id="103" name="フローチャート: 判断 102"/>
        <xdr:cNvSpPr/>
      </xdr:nvSpPr>
      <xdr:spPr>
        <a:xfrm>
          <a:off x="10426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124787</xdr:rowOff>
    </xdr:from>
    <xdr:to>
      <xdr:col>50</xdr:col>
      <xdr:colOff>165100</xdr:colOff>
      <xdr:row>39</xdr:row>
      <xdr:rowOff>54937</xdr:rowOff>
    </xdr:to>
    <xdr:sp macro="" textlink="">
      <xdr:nvSpPr>
        <xdr:cNvPr id="104" name="フローチャート: 判断 103"/>
        <xdr:cNvSpPr/>
      </xdr:nvSpPr>
      <xdr:spPr>
        <a:xfrm>
          <a:off x="9588500" y="663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101056</xdr:rowOff>
    </xdr:from>
    <xdr:to>
      <xdr:col>46</xdr:col>
      <xdr:colOff>38100</xdr:colOff>
      <xdr:row>39</xdr:row>
      <xdr:rowOff>31206</xdr:rowOff>
    </xdr:to>
    <xdr:sp macro="" textlink="">
      <xdr:nvSpPr>
        <xdr:cNvPr id="105" name="フローチャート: 判断 104"/>
        <xdr:cNvSpPr/>
      </xdr:nvSpPr>
      <xdr:spPr>
        <a:xfrm>
          <a:off x="8699500" y="661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27795</xdr:rowOff>
    </xdr:from>
    <xdr:to>
      <xdr:col>50</xdr:col>
      <xdr:colOff>165100</xdr:colOff>
      <xdr:row>39</xdr:row>
      <xdr:rowOff>129395</xdr:rowOff>
    </xdr:to>
    <xdr:sp macro="" textlink="">
      <xdr:nvSpPr>
        <xdr:cNvPr id="111" name="楕円 110"/>
        <xdr:cNvSpPr/>
      </xdr:nvSpPr>
      <xdr:spPr>
        <a:xfrm>
          <a:off x="9588500" y="671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71464</xdr:rowOff>
    </xdr:from>
    <xdr:ext cx="469744" cy="259045"/>
    <xdr:sp macro="" textlink="">
      <xdr:nvSpPr>
        <xdr:cNvPr id="112" name="n_1aveValue【道路】&#10;一人当たり延長"/>
        <xdr:cNvSpPr txBox="1"/>
      </xdr:nvSpPr>
      <xdr:spPr>
        <a:xfrm>
          <a:off x="9391727" y="641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47733</xdr:rowOff>
    </xdr:from>
    <xdr:ext cx="469744" cy="259045"/>
    <xdr:sp macro="" textlink="">
      <xdr:nvSpPr>
        <xdr:cNvPr id="113" name="n_2aveValue【道路】&#10;一人当たり延長"/>
        <xdr:cNvSpPr txBox="1"/>
      </xdr:nvSpPr>
      <xdr:spPr>
        <a:xfrm>
          <a:off x="8515427" y="639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120522</xdr:rowOff>
    </xdr:from>
    <xdr:ext cx="469744" cy="259045"/>
    <xdr:sp macro="" textlink="">
      <xdr:nvSpPr>
        <xdr:cNvPr id="114" name="n_1mainValue【道路】&#10;一人当たり延長"/>
        <xdr:cNvSpPr txBox="1"/>
      </xdr:nvSpPr>
      <xdr:spPr>
        <a:xfrm>
          <a:off x="9391727" y="680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5" name="正方形/長方形 11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6" name="正方形/長方形 11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7" name="正方形/長方形 11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8" name="正方形/長方形 11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9" name="正方形/長方形 11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0" name="正方形/長方形 11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1" name="正方形/長方形 12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2" name="正方形/長方形 12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3" name="テキスト ボックス 12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4" name="直線コネクタ 12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25" name="直線コネクタ 12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26" name="テキスト ボックス 125"/>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7" name="直線コネクタ 12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8" name="テキスト ボックス 12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29" name="直線コネクタ 12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0" name="テキスト ボックス 12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1" name="直線コネクタ 13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2" name="テキスト ボックス 13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3" name="直線コネクタ 13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4" name="テキスト ボックス 13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160020</xdr:rowOff>
    </xdr:from>
    <xdr:to>
      <xdr:col>24</xdr:col>
      <xdr:colOff>62865</xdr:colOff>
      <xdr:row>63</xdr:row>
      <xdr:rowOff>34290</xdr:rowOff>
    </xdr:to>
    <xdr:cxnSp macro="">
      <xdr:nvCxnSpPr>
        <xdr:cNvPr id="138" name="直線コネクタ 137"/>
        <xdr:cNvCxnSpPr/>
      </xdr:nvCxnSpPr>
      <xdr:spPr>
        <a:xfrm flipV="1">
          <a:off x="4634865" y="976122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39" name="【橋りょう・トンネル】&#10;有形固定資産減価償却率最小値テキスト"/>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40" name="直線コネクタ 139"/>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106697</xdr:rowOff>
    </xdr:from>
    <xdr:ext cx="405111" cy="259045"/>
    <xdr:sp macro="" textlink="">
      <xdr:nvSpPr>
        <xdr:cNvPr id="141" name="【橋りょう・トンネル】&#10;有形固定資産減価償却率最大値テキスト"/>
        <xdr:cNvSpPr txBox="1"/>
      </xdr:nvSpPr>
      <xdr:spPr>
        <a:xfrm>
          <a:off x="4673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160020</xdr:rowOff>
    </xdr:from>
    <xdr:to>
      <xdr:col>24</xdr:col>
      <xdr:colOff>152400</xdr:colOff>
      <xdr:row>56</xdr:row>
      <xdr:rowOff>160020</xdr:rowOff>
    </xdr:to>
    <xdr:cxnSp macro="">
      <xdr:nvCxnSpPr>
        <xdr:cNvPr id="142" name="直線コネクタ 141"/>
        <xdr:cNvCxnSpPr/>
      </xdr:nvCxnSpPr>
      <xdr:spPr>
        <a:xfrm>
          <a:off x="4546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158132</xdr:rowOff>
    </xdr:from>
    <xdr:ext cx="405111" cy="259045"/>
    <xdr:sp macro="" textlink="">
      <xdr:nvSpPr>
        <xdr:cNvPr id="143" name="【橋りょう・トンネル】&#10;有形固定資産減価償却率平均値テキスト"/>
        <xdr:cNvSpPr txBox="1"/>
      </xdr:nvSpPr>
      <xdr:spPr>
        <a:xfrm>
          <a:off x="4673600" y="9930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8255</xdr:rowOff>
    </xdr:from>
    <xdr:to>
      <xdr:col>24</xdr:col>
      <xdr:colOff>114300</xdr:colOff>
      <xdr:row>58</xdr:row>
      <xdr:rowOff>109855</xdr:rowOff>
    </xdr:to>
    <xdr:sp macro="" textlink="">
      <xdr:nvSpPr>
        <xdr:cNvPr id="144" name="フローチャート: 判断 143"/>
        <xdr:cNvSpPr/>
      </xdr:nvSpPr>
      <xdr:spPr>
        <a:xfrm>
          <a:off x="458470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160655</xdr:rowOff>
    </xdr:from>
    <xdr:to>
      <xdr:col>20</xdr:col>
      <xdr:colOff>38100</xdr:colOff>
      <xdr:row>58</xdr:row>
      <xdr:rowOff>90805</xdr:rowOff>
    </xdr:to>
    <xdr:sp macro="" textlink="">
      <xdr:nvSpPr>
        <xdr:cNvPr id="145" name="フローチャート: 判断 144"/>
        <xdr:cNvSpPr/>
      </xdr:nvSpPr>
      <xdr:spPr>
        <a:xfrm>
          <a:off x="3746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52070</xdr:rowOff>
    </xdr:from>
    <xdr:to>
      <xdr:col>15</xdr:col>
      <xdr:colOff>101600</xdr:colOff>
      <xdr:row>58</xdr:row>
      <xdr:rowOff>153670</xdr:rowOff>
    </xdr:to>
    <xdr:sp macro="" textlink="">
      <xdr:nvSpPr>
        <xdr:cNvPr id="146" name="フローチャート: 判断 145"/>
        <xdr:cNvSpPr/>
      </xdr:nvSpPr>
      <xdr:spPr>
        <a:xfrm>
          <a:off x="2857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46355</xdr:rowOff>
    </xdr:from>
    <xdr:to>
      <xdr:col>20</xdr:col>
      <xdr:colOff>38100</xdr:colOff>
      <xdr:row>58</xdr:row>
      <xdr:rowOff>147955</xdr:rowOff>
    </xdr:to>
    <xdr:sp macro="" textlink="">
      <xdr:nvSpPr>
        <xdr:cNvPr id="152" name="楕円 151"/>
        <xdr:cNvSpPr/>
      </xdr:nvSpPr>
      <xdr:spPr>
        <a:xfrm>
          <a:off x="3746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56</xdr:row>
      <xdr:rowOff>107332</xdr:rowOff>
    </xdr:from>
    <xdr:ext cx="405111" cy="259045"/>
    <xdr:sp macro="" textlink="">
      <xdr:nvSpPr>
        <xdr:cNvPr id="153" name="n_1aveValue【橋りょう・トンネル】&#10;有形固定資産減価償却率"/>
        <xdr:cNvSpPr txBox="1"/>
      </xdr:nvSpPr>
      <xdr:spPr>
        <a:xfrm>
          <a:off x="35820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170197</xdr:rowOff>
    </xdr:from>
    <xdr:ext cx="405111" cy="259045"/>
    <xdr:sp macro="" textlink="">
      <xdr:nvSpPr>
        <xdr:cNvPr id="154" name="n_2aveValue【橋りょう・トンネル】&#10;有形固定資産減価償却率"/>
        <xdr:cNvSpPr txBox="1"/>
      </xdr:nvSpPr>
      <xdr:spPr>
        <a:xfrm>
          <a:off x="2705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139082</xdr:rowOff>
    </xdr:from>
    <xdr:ext cx="405111" cy="259045"/>
    <xdr:sp macro="" textlink="">
      <xdr:nvSpPr>
        <xdr:cNvPr id="155" name="n_1mainValue【橋りょう・トンネル】&#10;有形固定資産減価償却率"/>
        <xdr:cNvSpPr txBox="1"/>
      </xdr:nvSpPr>
      <xdr:spPr>
        <a:xfrm>
          <a:off x="3582044" y="1008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4" name="テキスト ボックス 16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5" name="直線コネクタ 16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6" name="直線コネクタ 16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67" name="テキスト ボックス 166"/>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68" name="直線コネクタ 16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69" name="テキスト ボックス 168"/>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0" name="直線コネクタ 16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71" name="テキスト ボックス 170"/>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2" name="直線コネクタ 17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73" name="テキスト ボックス 172"/>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4" name="直線コネクタ 17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75" name="テキスト ボックス 17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79315</xdr:rowOff>
    </xdr:from>
    <xdr:to>
      <xdr:col>54</xdr:col>
      <xdr:colOff>189865</xdr:colOff>
      <xdr:row>63</xdr:row>
      <xdr:rowOff>168108</xdr:rowOff>
    </xdr:to>
    <xdr:cxnSp macro="">
      <xdr:nvCxnSpPr>
        <xdr:cNvPr id="177" name="直線コネクタ 176"/>
        <xdr:cNvCxnSpPr/>
      </xdr:nvCxnSpPr>
      <xdr:spPr>
        <a:xfrm flipV="1">
          <a:off x="10476865" y="9680515"/>
          <a:ext cx="0" cy="128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485</xdr:rowOff>
    </xdr:from>
    <xdr:ext cx="378565" cy="259045"/>
    <xdr:sp macro="" textlink="">
      <xdr:nvSpPr>
        <xdr:cNvPr id="178" name="【橋りょう・トンネル】&#10;一人当たり有形固定資産（償却資産）額最小値テキスト"/>
        <xdr:cNvSpPr txBox="1"/>
      </xdr:nvSpPr>
      <xdr:spPr>
        <a:xfrm>
          <a:off x="10515600" y="10973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168108</xdr:rowOff>
    </xdr:from>
    <xdr:to>
      <xdr:col>55</xdr:col>
      <xdr:colOff>88900</xdr:colOff>
      <xdr:row>63</xdr:row>
      <xdr:rowOff>168108</xdr:rowOff>
    </xdr:to>
    <xdr:cxnSp macro="">
      <xdr:nvCxnSpPr>
        <xdr:cNvPr id="179" name="直線コネクタ 178"/>
        <xdr:cNvCxnSpPr/>
      </xdr:nvCxnSpPr>
      <xdr:spPr>
        <a:xfrm>
          <a:off x="10388600" y="1096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25992</xdr:rowOff>
    </xdr:from>
    <xdr:ext cx="599010" cy="259045"/>
    <xdr:sp macro="" textlink="">
      <xdr:nvSpPr>
        <xdr:cNvPr id="180" name="【橋りょう・トンネル】&#10;一人当たり有形固定資産（償却資産）額最大値テキスト"/>
        <xdr:cNvSpPr txBox="1"/>
      </xdr:nvSpPr>
      <xdr:spPr>
        <a:xfrm>
          <a:off x="10515600" y="945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79315</xdr:rowOff>
    </xdr:from>
    <xdr:to>
      <xdr:col>55</xdr:col>
      <xdr:colOff>88900</xdr:colOff>
      <xdr:row>56</xdr:row>
      <xdr:rowOff>79315</xdr:rowOff>
    </xdr:to>
    <xdr:cxnSp macro="">
      <xdr:nvCxnSpPr>
        <xdr:cNvPr id="181" name="直線コネクタ 180"/>
        <xdr:cNvCxnSpPr/>
      </xdr:nvCxnSpPr>
      <xdr:spPr>
        <a:xfrm>
          <a:off x="10388600" y="968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159734</xdr:rowOff>
    </xdr:from>
    <xdr:ext cx="534377" cy="259045"/>
    <xdr:sp macro="" textlink="">
      <xdr:nvSpPr>
        <xdr:cNvPr id="182" name="【橋りょう・トンネル】&#10;一人当たり有形固定資産（償却資産）額平均値テキスト"/>
        <xdr:cNvSpPr txBox="1"/>
      </xdr:nvSpPr>
      <xdr:spPr>
        <a:xfrm>
          <a:off x="10515600" y="10446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9857</xdr:rowOff>
    </xdr:from>
    <xdr:to>
      <xdr:col>55</xdr:col>
      <xdr:colOff>50800</xdr:colOff>
      <xdr:row>61</xdr:row>
      <xdr:rowOff>111457</xdr:rowOff>
    </xdr:to>
    <xdr:sp macro="" textlink="">
      <xdr:nvSpPr>
        <xdr:cNvPr id="183" name="フローチャート: 判断 182"/>
        <xdr:cNvSpPr/>
      </xdr:nvSpPr>
      <xdr:spPr>
        <a:xfrm>
          <a:off x="10426700" y="1046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38523</xdr:rowOff>
    </xdr:from>
    <xdr:to>
      <xdr:col>50</xdr:col>
      <xdr:colOff>165100</xdr:colOff>
      <xdr:row>61</xdr:row>
      <xdr:rowOff>140123</xdr:rowOff>
    </xdr:to>
    <xdr:sp macro="" textlink="">
      <xdr:nvSpPr>
        <xdr:cNvPr id="184" name="フローチャート: 判断 183"/>
        <xdr:cNvSpPr/>
      </xdr:nvSpPr>
      <xdr:spPr>
        <a:xfrm>
          <a:off x="9588500" y="1049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20843</xdr:rowOff>
    </xdr:from>
    <xdr:to>
      <xdr:col>46</xdr:col>
      <xdr:colOff>38100</xdr:colOff>
      <xdr:row>61</xdr:row>
      <xdr:rowOff>122443</xdr:rowOff>
    </xdr:to>
    <xdr:sp macro="" textlink="">
      <xdr:nvSpPr>
        <xdr:cNvPr id="185" name="フローチャート: 判断 184"/>
        <xdr:cNvSpPr/>
      </xdr:nvSpPr>
      <xdr:spPr>
        <a:xfrm>
          <a:off x="8699500" y="104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6" name="テキスト ボックス 18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7" name="テキスト ボックス 18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8" name="テキスト ボックス 18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89" name="テキスト ボックス 18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0" name="テキスト ボックス 18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10127</xdr:rowOff>
    </xdr:from>
    <xdr:to>
      <xdr:col>50</xdr:col>
      <xdr:colOff>165100</xdr:colOff>
      <xdr:row>63</xdr:row>
      <xdr:rowOff>111727</xdr:rowOff>
    </xdr:to>
    <xdr:sp macro="" textlink="">
      <xdr:nvSpPr>
        <xdr:cNvPr id="191" name="楕円 190"/>
        <xdr:cNvSpPr/>
      </xdr:nvSpPr>
      <xdr:spPr>
        <a:xfrm>
          <a:off x="9588500" y="1081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59</xdr:row>
      <xdr:rowOff>156650</xdr:rowOff>
    </xdr:from>
    <xdr:ext cx="534377" cy="259045"/>
    <xdr:sp macro="" textlink="">
      <xdr:nvSpPr>
        <xdr:cNvPr id="192" name="n_1aveValue【橋りょう・トンネル】&#10;一人当たり有形固定資産（償却資産）額"/>
        <xdr:cNvSpPr txBox="1"/>
      </xdr:nvSpPr>
      <xdr:spPr>
        <a:xfrm>
          <a:off x="9359411" y="1027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138970</xdr:rowOff>
    </xdr:from>
    <xdr:ext cx="534377" cy="259045"/>
    <xdr:sp macro="" textlink="">
      <xdr:nvSpPr>
        <xdr:cNvPr id="193" name="n_2aveValue【橋りょう・トンネル】&#10;一人当たり有形固定資産（償却資産）額"/>
        <xdr:cNvSpPr txBox="1"/>
      </xdr:nvSpPr>
      <xdr:spPr>
        <a:xfrm>
          <a:off x="8483111" y="1025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102854</xdr:rowOff>
    </xdr:from>
    <xdr:ext cx="534377" cy="259045"/>
    <xdr:sp macro="" textlink="">
      <xdr:nvSpPr>
        <xdr:cNvPr id="194" name="n_1mainValue【橋りょう・トンネル】&#10;一人当たり有形固定資産（償却資産）額"/>
        <xdr:cNvSpPr txBox="1"/>
      </xdr:nvSpPr>
      <xdr:spPr>
        <a:xfrm>
          <a:off x="9359411" y="1090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5" name="正方形/長方形 19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6" name="正方形/長方形 19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7" name="正方形/長方形 19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98" name="正方形/長方形 19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99" name="正方形/長方形 19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0" name="正方形/長方形 19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1" name="正方形/長方形 20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2" name="正方形/長方形 20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3" name="テキスト ボックス 20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4" name="直線コネクタ 20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05" name="テキスト ボックス 20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6" name="直線コネクタ 20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07" name="テキスト ボックス 20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08" name="直線コネクタ 20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09" name="テキスト ボックス 20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0" name="直線コネクタ 20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1" name="テキスト ボックス 21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2" name="直線コネクタ 21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3" name="テキスト ボックス 21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4" name="直線コネクタ 21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15" name="テキスト ボックス 21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6" name="直線コネクタ 21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17" name="テキスト ボックス 21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1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129539</xdr:rowOff>
    </xdr:from>
    <xdr:to>
      <xdr:col>24</xdr:col>
      <xdr:colOff>62865</xdr:colOff>
      <xdr:row>87</xdr:row>
      <xdr:rowOff>3811</xdr:rowOff>
    </xdr:to>
    <xdr:cxnSp macro="">
      <xdr:nvCxnSpPr>
        <xdr:cNvPr id="219" name="直線コネクタ 218"/>
        <xdr:cNvCxnSpPr/>
      </xdr:nvCxnSpPr>
      <xdr:spPr>
        <a:xfrm flipV="1">
          <a:off x="4634865" y="13331189"/>
          <a:ext cx="0" cy="158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7638</xdr:rowOff>
    </xdr:from>
    <xdr:ext cx="405111" cy="259045"/>
    <xdr:sp macro="" textlink="">
      <xdr:nvSpPr>
        <xdr:cNvPr id="220" name="【公営住宅】&#10;有形固定資産減価償却率最小値テキスト"/>
        <xdr:cNvSpPr txBox="1"/>
      </xdr:nvSpPr>
      <xdr:spPr>
        <a:xfrm>
          <a:off x="4673600" y="1492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3811</xdr:rowOff>
    </xdr:from>
    <xdr:to>
      <xdr:col>24</xdr:col>
      <xdr:colOff>152400</xdr:colOff>
      <xdr:row>87</xdr:row>
      <xdr:rowOff>3811</xdr:rowOff>
    </xdr:to>
    <xdr:cxnSp macro="">
      <xdr:nvCxnSpPr>
        <xdr:cNvPr id="221" name="直線コネクタ 220"/>
        <xdr:cNvCxnSpPr/>
      </xdr:nvCxnSpPr>
      <xdr:spPr>
        <a:xfrm>
          <a:off x="4546600" y="1491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76216</xdr:rowOff>
    </xdr:from>
    <xdr:ext cx="405111" cy="259045"/>
    <xdr:sp macro="" textlink="">
      <xdr:nvSpPr>
        <xdr:cNvPr id="222" name="【公営住宅】&#10;有形固定資産減価償却率最大値テキスト"/>
        <xdr:cNvSpPr txBox="1"/>
      </xdr:nvSpPr>
      <xdr:spPr>
        <a:xfrm>
          <a:off x="4673600" y="1310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129539</xdr:rowOff>
    </xdr:from>
    <xdr:to>
      <xdr:col>24</xdr:col>
      <xdr:colOff>152400</xdr:colOff>
      <xdr:row>77</xdr:row>
      <xdr:rowOff>129539</xdr:rowOff>
    </xdr:to>
    <xdr:cxnSp macro="">
      <xdr:nvCxnSpPr>
        <xdr:cNvPr id="223" name="直線コネクタ 222"/>
        <xdr:cNvCxnSpPr/>
      </xdr:nvCxnSpPr>
      <xdr:spPr>
        <a:xfrm>
          <a:off x="4546600" y="1333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34307</xdr:rowOff>
    </xdr:from>
    <xdr:ext cx="405111" cy="259045"/>
    <xdr:sp macro="" textlink="">
      <xdr:nvSpPr>
        <xdr:cNvPr id="224" name="【公営住宅】&#10;有形固定資産減価償却率平均値テキスト"/>
        <xdr:cNvSpPr txBox="1"/>
      </xdr:nvSpPr>
      <xdr:spPr>
        <a:xfrm>
          <a:off x="4673600" y="1392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55880</xdr:rowOff>
    </xdr:from>
    <xdr:to>
      <xdr:col>24</xdr:col>
      <xdr:colOff>114300</xdr:colOff>
      <xdr:row>81</xdr:row>
      <xdr:rowOff>157480</xdr:rowOff>
    </xdr:to>
    <xdr:sp macro="" textlink="">
      <xdr:nvSpPr>
        <xdr:cNvPr id="225" name="フローチャート: 判断 224"/>
        <xdr:cNvSpPr/>
      </xdr:nvSpPr>
      <xdr:spPr>
        <a:xfrm>
          <a:off x="45847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26" name="フローチャート: 判断 225"/>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139700</xdr:rowOff>
    </xdr:from>
    <xdr:to>
      <xdr:col>15</xdr:col>
      <xdr:colOff>101600</xdr:colOff>
      <xdr:row>82</xdr:row>
      <xdr:rowOff>69850</xdr:rowOff>
    </xdr:to>
    <xdr:sp macro="" textlink="">
      <xdr:nvSpPr>
        <xdr:cNvPr id="227" name="フローチャート: 判断 226"/>
        <xdr:cNvSpPr/>
      </xdr:nvSpPr>
      <xdr:spPr>
        <a:xfrm>
          <a:off x="2857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28" name="テキスト ボックス 22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29" name="テキスト ボックス 22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0" name="テキスト ボックス 22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1" name="テキスト ボックス 23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2" name="テキスト ボックス 23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13970</xdr:rowOff>
    </xdr:from>
    <xdr:to>
      <xdr:col>20</xdr:col>
      <xdr:colOff>38100</xdr:colOff>
      <xdr:row>80</xdr:row>
      <xdr:rowOff>115570</xdr:rowOff>
    </xdr:to>
    <xdr:sp macro="" textlink="">
      <xdr:nvSpPr>
        <xdr:cNvPr id="233" name="楕円 232"/>
        <xdr:cNvSpPr/>
      </xdr:nvSpPr>
      <xdr:spPr>
        <a:xfrm>
          <a:off x="3746500" y="137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26688</xdr:rowOff>
    </xdr:from>
    <xdr:ext cx="405111" cy="259045"/>
    <xdr:sp macro="" textlink="">
      <xdr:nvSpPr>
        <xdr:cNvPr id="234" name="n_1aveValue【公営住宅】&#10;有形固定資産減価償却率"/>
        <xdr:cNvSpPr txBox="1"/>
      </xdr:nvSpPr>
      <xdr:spPr>
        <a:xfrm>
          <a:off x="3582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86377</xdr:rowOff>
    </xdr:from>
    <xdr:ext cx="405111" cy="259045"/>
    <xdr:sp macro="" textlink="">
      <xdr:nvSpPr>
        <xdr:cNvPr id="235" name="n_2aveValue【公営住宅】&#10;有形固定資産減価償却率"/>
        <xdr:cNvSpPr txBox="1"/>
      </xdr:nvSpPr>
      <xdr:spPr>
        <a:xfrm>
          <a:off x="27057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132097</xdr:rowOff>
    </xdr:from>
    <xdr:ext cx="405111" cy="259045"/>
    <xdr:sp macro="" textlink="">
      <xdr:nvSpPr>
        <xdr:cNvPr id="236" name="n_1mainValue【公営住宅】&#10;有形固定資産減価償却率"/>
        <xdr:cNvSpPr txBox="1"/>
      </xdr:nvSpPr>
      <xdr:spPr>
        <a:xfrm>
          <a:off x="3582044"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7" name="正方形/長方形 23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8" name="正方形/長方形 23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9" name="正方形/長方形 23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0" name="正方形/長方形 23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1" name="正方形/長方形 24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2" name="正方形/長方形 24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3" name="正方形/長方形 24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4" name="正方形/長方形 24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5" name="テキスト ボックス 24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6" name="直線コネクタ 24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47" name="直線コネクタ 24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48" name="テキスト ボックス 24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49" name="直線コネクタ 24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50" name="テキスト ボックス 24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51" name="直線コネクタ 25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52" name="テキスト ボックス 25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53" name="直線コネクタ 25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54" name="テキスト ボックス 25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5" name="直線コネクタ 25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6" name="テキスト ボックス 25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77876</xdr:rowOff>
    </xdr:from>
    <xdr:to>
      <xdr:col>54</xdr:col>
      <xdr:colOff>189865</xdr:colOff>
      <xdr:row>86</xdr:row>
      <xdr:rowOff>33528</xdr:rowOff>
    </xdr:to>
    <xdr:cxnSp macro="">
      <xdr:nvCxnSpPr>
        <xdr:cNvPr id="258" name="直線コネクタ 257"/>
        <xdr:cNvCxnSpPr/>
      </xdr:nvCxnSpPr>
      <xdr:spPr>
        <a:xfrm flipV="1">
          <a:off x="10476865" y="13279526"/>
          <a:ext cx="0"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59" name="【公営住宅】&#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60" name="直線コネクタ 259"/>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24553</xdr:rowOff>
    </xdr:from>
    <xdr:ext cx="469744" cy="259045"/>
    <xdr:sp macro="" textlink="">
      <xdr:nvSpPr>
        <xdr:cNvPr id="261" name="【公営住宅】&#10;一人当たり面積最大値テキスト"/>
        <xdr:cNvSpPr txBox="1"/>
      </xdr:nvSpPr>
      <xdr:spPr>
        <a:xfrm>
          <a:off x="10515600" y="1305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77876</xdr:rowOff>
    </xdr:from>
    <xdr:to>
      <xdr:col>55</xdr:col>
      <xdr:colOff>88900</xdr:colOff>
      <xdr:row>77</xdr:row>
      <xdr:rowOff>77876</xdr:rowOff>
    </xdr:to>
    <xdr:cxnSp macro="">
      <xdr:nvCxnSpPr>
        <xdr:cNvPr id="262" name="直線コネクタ 261"/>
        <xdr:cNvCxnSpPr/>
      </xdr:nvCxnSpPr>
      <xdr:spPr>
        <a:xfrm>
          <a:off x="10388600" y="13279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18763</xdr:rowOff>
    </xdr:from>
    <xdr:ext cx="469744" cy="259045"/>
    <xdr:sp macro="" textlink="">
      <xdr:nvSpPr>
        <xdr:cNvPr id="263" name="【公営住宅】&#10;一人当たり面積平均値テキスト"/>
        <xdr:cNvSpPr txBox="1"/>
      </xdr:nvSpPr>
      <xdr:spPr>
        <a:xfrm>
          <a:off x="10515600" y="14077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40336</xdr:rowOff>
    </xdr:from>
    <xdr:to>
      <xdr:col>55</xdr:col>
      <xdr:colOff>50800</xdr:colOff>
      <xdr:row>82</xdr:row>
      <xdr:rowOff>141936</xdr:rowOff>
    </xdr:to>
    <xdr:sp macro="" textlink="">
      <xdr:nvSpPr>
        <xdr:cNvPr id="264" name="フローチャート: 判断 263"/>
        <xdr:cNvSpPr/>
      </xdr:nvSpPr>
      <xdr:spPr>
        <a:xfrm>
          <a:off x="10426700" y="1409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46737</xdr:rowOff>
    </xdr:from>
    <xdr:to>
      <xdr:col>50</xdr:col>
      <xdr:colOff>165100</xdr:colOff>
      <xdr:row>82</xdr:row>
      <xdr:rowOff>148337</xdr:rowOff>
    </xdr:to>
    <xdr:sp macro="" textlink="">
      <xdr:nvSpPr>
        <xdr:cNvPr id="265" name="フローチャート: 判断 264"/>
        <xdr:cNvSpPr/>
      </xdr:nvSpPr>
      <xdr:spPr>
        <a:xfrm>
          <a:off x="95885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61367</xdr:rowOff>
    </xdr:from>
    <xdr:to>
      <xdr:col>46</xdr:col>
      <xdr:colOff>38100</xdr:colOff>
      <xdr:row>82</xdr:row>
      <xdr:rowOff>162967</xdr:rowOff>
    </xdr:to>
    <xdr:sp macro="" textlink="">
      <xdr:nvSpPr>
        <xdr:cNvPr id="266" name="フローチャート: 判断 265"/>
        <xdr:cNvSpPr/>
      </xdr:nvSpPr>
      <xdr:spPr>
        <a:xfrm>
          <a:off x="8699500" y="14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7" name="テキスト ボックス 26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8" name="テキスト ボックス 26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9" name="テキスト ボックス 26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0" name="テキスト ボックス 26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1" name="テキスト ボックス 27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107086</xdr:rowOff>
    </xdr:from>
    <xdr:to>
      <xdr:col>50</xdr:col>
      <xdr:colOff>165100</xdr:colOff>
      <xdr:row>79</xdr:row>
      <xdr:rowOff>37236</xdr:rowOff>
    </xdr:to>
    <xdr:sp macro="" textlink="">
      <xdr:nvSpPr>
        <xdr:cNvPr id="272" name="楕円 271"/>
        <xdr:cNvSpPr/>
      </xdr:nvSpPr>
      <xdr:spPr>
        <a:xfrm>
          <a:off x="9588500" y="1348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139464</xdr:rowOff>
    </xdr:from>
    <xdr:ext cx="469744" cy="259045"/>
    <xdr:sp macro="" textlink="">
      <xdr:nvSpPr>
        <xdr:cNvPr id="273" name="n_1aveValue【公営住宅】&#10;一人当たり面積"/>
        <xdr:cNvSpPr txBox="1"/>
      </xdr:nvSpPr>
      <xdr:spPr>
        <a:xfrm>
          <a:off x="9391727" y="1419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8044</xdr:rowOff>
    </xdr:from>
    <xdr:ext cx="469744" cy="259045"/>
    <xdr:sp macro="" textlink="">
      <xdr:nvSpPr>
        <xdr:cNvPr id="274" name="n_2aveValue【公営住宅】&#10;一人当たり面積"/>
        <xdr:cNvSpPr txBox="1"/>
      </xdr:nvSpPr>
      <xdr:spPr>
        <a:xfrm>
          <a:off x="8515427" y="1389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53763</xdr:rowOff>
    </xdr:from>
    <xdr:ext cx="469744" cy="259045"/>
    <xdr:sp macro="" textlink="">
      <xdr:nvSpPr>
        <xdr:cNvPr id="275" name="n_1mainValue【公営住宅】&#10;一人当たり面積"/>
        <xdr:cNvSpPr txBox="1"/>
      </xdr:nvSpPr>
      <xdr:spPr>
        <a:xfrm>
          <a:off x="9391727" y="1325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4" name="テキスト ボックス 2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5" name="直線コネクタ 2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86" name="テキスト ボックス 285"/>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7" name="直線コネクタ 28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88" name="テキスト ボックス 287"/>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9" name="直線コネクタ 28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0" name="テキスト ボックス 28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1" name="直線コネクタ 29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2" name="テキスト ボックス 29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3" name="直線コネクタ 29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4" name="テキスト ボックス 29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5" name="直線コネクタ 29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96" name="テキスト ボックス 295"/>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7" name="直線コネクタ 2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98" name="テキスト ボックス 29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108</xdr:row>
      <xdr:rowOff>36195</xdr:rowOff>
    </xdr:to>
    <xdr:cxnSp macro="">
      <xdr:nvCxnSpPr>
        <xdr:cNvPr id="300" name="直線コネクタ 299"/>
        <xdr:cNvCxnSpPr/>
      </xdr:nvCxnSpPr>
      <xdr:spPr>
        <a:xfrm flipV="1">
          <a:off x="4634865" y="17287875"/>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40022</xdr:rowOff>
    </xdr:from>
    <xdr:ext cx="405111" cy="259045"/>
    <xdr:sp macro="" textlink="">
      <xdr:nvSpPr>
        <xdr:cNvPr id="301" name="【港湾・漁港】&#10;有形固定資産減価償却率最小値テキスト"/>
        <xdr:cNvSpPr txBox="1"/>
      </xdr:nvSpPr>
      <xdr:spPr>
        <a:xfrm>
          <a:off x="4673600" y="185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36195</xdr:rowOff>
    </xdr:from>
    <xdr:to>
      <xdr:col>24</xdr:col>
      <xdr:colOff>152400</xdr:colOff>
      <xdr:row>108</xdr:row>
      <xdr:rowOff>36195</xdr:rowOff>
    </xdr:to>
    <xdr:cxnSp macro="">
      <xdr:nvCxnSpPr>
        <xdr:cNvPr id="302" name="直線コネクタ 301"/>
        <xdr:cNvCxnSpPr/>
      </xdr:nvCxnSpPr>
      <xdr:spPr>
        <a:xfrm>
          <a:off x="4546600" y="1855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303" name="【港湾・漁港】&#10;有形固定資産減価償却率最大値テキスト"/>
        <xdr:cNvSpPr txBox="1"/>
      </xdr:nvSpPr>
      <xdr:spPr>
        <a:xfrm>
          <a:off x="4673600" y="1706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304" name="直線コネクタ 303"/>
        <xdr:cNvCxnSpPr/>
      </xdr:nvCxnSpPr>
      <xdr:spPr>
        <a:xfrm>
          <a:off x="4546600" y="1728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43832</xdr:rowOff>
    </xdr:from>
    <xdr:ext cx="405111" cy="259045"/>
    <xdr:sp macro="" textlink="">
      <xdr:nvSpPr>
        <xdr:cNvPr id="305" name="【港湾・漁港】&#10;有形固定資産減価償却率平均値テキスト"/>
        <xdr:cNvSpPr txBox="1"/>
      </xdr:nvSpPr>
      <xdr:spPr>
        <a:xfrm>
          <a:off x="4673600" y="1770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65405</xdr:rowOff>
    </xdr:from>
    <xdr:to>
      <xdr:col>24</xdr:col>
      <xdr:colOff>114300</xdr:colOff>
      <xdr:row>103</xdr:row>
      <xdr:rowOff>167005</xdr:rowOff>
    </xdr:to>
    <xdr:sp macro="" textlink="">
      <xdr:nvSpPr>
        <xdr:cNvPr id="306" name="フローチャート: 判断 305"/>
        <xdr:cNvSpPr/>
      </xdr:nvSpPr>
      <xdr:spPr>
        <a:xfrm>
          <a:off x="45847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82550</xdr:rowOff>
    </xdr:from>
    <xdr:to>
      <xdr:col>20</xdr:col>
      <xdr:colOff>38100</xdr:colOff>
      <xdr:row>104</xdr:row>
      <xdr:rowOff>12700</xdr:rowOff>
    </xdr:to>
    <xdr:sp macro="" textlink="">
      <xdr:nvSpPr>
        <xdr:cNvPr id="307" name="フローチャート: 判断 306"/>
        <xdr:cNvSpPr/>
      </xdr:nvSpPr>
      <xdr:spPr>
        <a:xfrm>
          <a:off x="3746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132080</xdr:rowOff>
    </xdr:from>
    <xdr:to>
      <xdr:col>15</xdr:col>
      <xdr:colOff>101600</xdr:colOff>
      <xdr:row>106</xdr:row>
      <xdr:rowOff>62230</xdr:rowOff>
    </xdr:to>
    <xdr:sp macro="" textlink="">
      <xdr:nvSpPr>
        <xdr:cNvPr id="308" name="フローチャート: 判断 307"/>
        <xdr:cNvSpPr/>
      </xdr:nvSpPr>
      <xdr:spPr>
        <a:xfrm>
          <a:off x="2857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9" name="テキスト ボックス 3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0" name="テキスト ボックス 3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1" name="テキスト ボックス 3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2" name="テキスト ボックス 3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3" name="テキスト ボックス 3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65405</xdr:rowOff>
    </xdr:from>
    <xdr:to>
      <xdr:col>20</xdr:col>
      <xdr:colOff>38100</xdr:colOff>
      <xdr:row>102</xdr:row>
      <xdr:rowOff>167005</xdr:rowOff>
    </xdr:to>
    <xdr:sp macro="" textlink="">
      <xdr:nvSpPr>
        <xdr:cNvPr id="314" name="楕円 313"/>
        <xdr:cNvSpPr/>
      </xdr:nvSpPr>
      <xdr:spPr>
        <a:xfrm>
          <a:off x="3746500" y="1755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3827</xdr:rowOff>
    </xdr:from>
    <xdr:ext cx="405111" cy="259045"/>
    <xdr:sp macro="" textlink="">
      <xdr:nvSpPr>
        <xdr:cNvPr id="315" name="n_1aveValue【港湾・漁港】&#10;有形固定資産減価償却率"/>
        <xdr:cNvSpPr txBox="1"/>
      </xdr:nvSpPr>
      <xdr:spPr>
        <a:xfrm>
          <a:off x="3582044"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78757</xdr:rowOff>
    </xdr:from>
    <xdr:ext cx="405111" cy="259045"/>
    <xdr:sp macro="" textlink="">
      <xdr:nvSpPr>
        <xdr:cNvPr id="316" name="n_2aveValue【港湾・漁港】&#10;有形固定資産減価償却率"/>
        <xdr:cNvSpPr txBox="1"/>
      </xdr:nvSpPr>
      <xdr:spPr>
        <a:xfrm>
          <a:off x="2705744" y="1790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12082</xdr:rowOff>
    </xdr:from>
    <xdr:ext cx="405111" cy="259045"/>
    <xdr:sp macro="" textlink="">
      <xdr:nvSpPr>
        <xdr:cNvPr id="317" name="n_1mainValue【港湾・漁港】&#10;有形固定資産減価償却率"/>
        <xdr:cNvSpPr txBox="1"/>
      </xdr:nvSpPr>
      <xdr:spPr>
        <a:xfrm>
          <a:off x="3582044" y="1732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8" name="正方形/長方形 31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9" name="正方形/長方形 31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0" name="正方形/長方形 31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1" name="正方形/長方形 32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2" name="正方形/長方形 32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3" name="正方形/長方形 32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4" name="正方形/長方形 32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5" name="正方形/長方形 32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6" name="テキスト ボックス 32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7" name="直線コネクタ 32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28" name="直線コネクタ 32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29" name="テキスト ボックス 328"/>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0" name="直線コネクタ 32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31" name="テキスト ボックス 330"/>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2" name="直線コネクタ 33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33" name="テキスト ボックス 332"/>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4" name="直線コネクタ 33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335" name="テキスト ボックス 334"/>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36" name="直線コネクタ 33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337" name="テキスト ボックス 336"/>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8" name="直線コネクタ 33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39" name="テキスト ボックス 338"/>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114030</xdr:rowOff>
    </xdr:from>
    <xdr:to>
      <xdr:col>54</xdr:col>
      <xdr:colOff>189865</xdr:colOff>
      <xdr:row>108</xdr:row>
      <xdr:rowOff>152050</xdr:rowOff>
    </xdr:to>
    <xdr:cxnSp macro="">
      <xdr:nvCxnSpPr>
        <xdr:cNvPr id="341" name="直線コネクタ 340"/>
        <xdr:cNvCxnSpPr/>
      </xdr:nvCxnSpPr>
      <xdr:spPr>
        <a:xfrm flipV="1">
          <a:off x="10476865" y="17087580"/>
          <a:ext cx="0" cy="158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155877</xdr:rowOff>
    </xdr:from>
    <xdr:ext cx="313932" cy="259045"/>
    <xdr:sp macro="" textlink="">
      <xdr:nvSpPr>
        <xdr:cNvPr id="342" name="【港湾・漁港】&#10;一人当たり有形固定資産（償却資産）額最小値テキスト"/>
        <xdr:cNvSpPr txBox="1"/>
      </xdr:nvSpPr>
      <xdr:spPr>
        <a:xfrm>
          <a:off x="10515600" y="18672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152050</xdr:rowOff>
    </xdr:from>
    <xdr:to>
      <xdr:col>55</xdr:col>
      <xdr:colOff>88900</xdr:colOff>
      <xdr:row>108</xdr:row>
      <xdr:rowOff>152050</xdr:rowOff>
    </xdr:to>
    <xdr:cxnSp macro="">
      <xdr:nvCxnSpPr>
        <xdr:cNvPr id="343" name="直線コネクタ 342"/>
        <xdr:cNvCxnSpPr/>
      </xdr:nvCxnSpPr>
      <xdr:spPr>
        <a:xfrm>
          <a:off x="10388600" y="1866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60707</xdr:rowOff>
    </xdr:from>
    <xdr:ext cx="599010" cy="259045"/>
    <xdr:sp macro="" textlink="">
      <xdr:nvSpPr>
        <xdr:cNvPr id="344" name="【港湾・漁港】&#10;一人当たり有形固定資産（償却資産）額最大値テキスト"/>
        <xdr:cNvSpPr txBox="1"/>
      </xdr:nvSpPr>
      <xdr:spPr>
        <a:xfrm>
          <a:off x="10515600" y="16862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114030</xdr:rowOff>
    </xdr:from>
    <xdr:to>
      <xdr:col>55</xdr:col>
      <xdr:colOff>88900</xdr:colOff>
      <xdr:row>99</xdr:row>
      <xdr:rowOff>114030</xdr:rowOff>
    </xdr:to>
    <xdr:cxnSp macro="">
      <xdr:nvCxnSpPr>
        <xdr:cNvPr id="345" name="直線コネクタ 344"/>
        <xdr:cNvCxnSpPr/>
      </xdr:nvCxnSpPr>
      <xdr:spPr>
        <a:xfrm>
          <a:off x="10388600" y="1708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59335</xdr:rowOff>
    </xdr:from>
    <xdr:ext cx="534377" cy="259045"/>
    <xdr:sp macro="" textlink="">
      <xdr:nvSpPr>
        <xdr:cNvPr id="346" name="【港湾・漁港】&#10;一人当たり有形固定資産（償却資産）額平均値テキスト"/>
        <xdr:cNvSpPr txBox="1"/>
      </xdr:nvSpPr>
      <xdr:spPr>
        <a:xfrm>
          <a:off x="10515600" y="18404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80908</xdr:rowOff>
    </xdr:from>
    <xdr:to>
      <xdr:col>55</xdr:col>
      <xdr:colOff>50800</xdr:colOff>
      <xdr:row>108</xdr:row>
      <xdr:rowOff>11058</xdr:rowOff>
    </xdr:to>
    <xdr:sp macro="" textlink="">
      <xdr:nvSpPr>
        <xdr:cNvPr id="347" name="フローチャート: 判断 346"/>
        <xdr:cNvSpPr/>
      </xdr:nvSpPr>
      <xdr:spPr>
        <a:xfrm>
          <a:off x="10426700" y="184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66205</xdr:rowOff>
    </xdr:from>
    <xdr:to>
      <xdr:col>50</xdr:col>
      <xdr:colOff>165100</xdr:colOff>
      <xdr:row>107</xdr:row>
      <xdr:rowOff>167805</xdr:rowOff>
    </xdr:to>
    <xdr:sp macro="" textlink="">
      <xdr:nvSpPr>
        <xdr:cNvPr id="348" name="フローチャート: 判断 347"/>
        <xdr:cNvSpPr/>
      </xdr:nvSpPr>
      <xdr:spPr>
        <a:xfrm>
          <a:off x="9588500" y="1841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67188</xdr:rowOff>
    </xdr:from>
    <xdr:to>
      <xdr:col>46</xdr:col>
      <xdr:colOff>38100</xdr:colOff>
      <xdr:row>108</xdr:row>
      <xdr:rowOff>168788</xdr:rowOff>
    </xdr:to>
    <xdr:sp macro="" textlink="">
      <xdr:nvSpPr>
        <xdr:cNvPr id="349" name="フローチャート: 判断 348"/>
        <xdr:cNvSpPr/>
      </xdr:nvSpPr>
      <xdr:spPr>
        <a:xfrm>
          <a:off x="8699500" y="1858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0" name="テキスト ボックス 34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1" name="テキスト ボックス 35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2" name="テキスト ボックス 35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3" name="テキスト ボックス 35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4" name="テキスト ボックス 35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63500</xdr:rowOff>
    </xdr:from>
    <xdr:to>
      <xdr:col>50</xdr:col>
      <xdr:colOff>165100</xdr:colOff>
      <xdr:row>108</xdr:row>
      <xdr:rowOff>165100</xdr:rowOff>
    </xdr:to>
    <xdr:sp macro="" textlink="">
      <xdr:nvSpPr>
        <xdr:cNvPr id="355" name="楕円 354"/>
        <xdr:cNvSpPr/>
      </xdr:nvSpPr>
      <xdr:spPr>
        <a:xfrm>
          <a:off x="95885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106</xdr:row>
      <xdr:rowOff>12882</xdr:rowOff>
    </xdr:from>
    <xdr:ext cx="534377" cy="259045"/>
    <xdr:sp macro="" textlink="">
      <xdr:nvSpPr>
        <xdr:cNvPr id="356" name="n_1aveValue【港湾・漁港】&#10;一人当たり有形固定資産（償却資産）額"/>
        <xdr:cNvSpPr txBox="1"/>
      </xdr:nvSpPr>
      <xdr:spPr>
        <a:xfrm>
          <a:off x="9359411" y="1818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107</xdr:row>
      <xdr:rowOff>13865</xdr:rowOff>
    </xdr:from>
    <xdr:ext cx="469744" cy="259045"/>
    <xdr:sp macro="" textlink="">
      <xdr:nvSpPr>
        <xdr:cNvPr id="357" name="n_2aveValue【港湾・漁港】&#10;一人当たり有形固定資産（償却資産）額"/>
        <xdr:cNvSpPr txBox="1"/>
      </xdr:nvSpPr>
      <xdr:spPr>
        <a:xfrm>
          <a:off x="8515428" y="1835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156227</xdr:rowOff>
    </xdr:from>
    <xdr:ext cx="534377" cy="259045"/>
    <xdr:sp macro="" textlink="">
      <xdr:nvSpPr>
        <xdr:cNvPr id="358" name="n_1mainValue【港湾・漁港】&#10;一人当たり有形固定資産（償却資産）額"/>
        <xdr:cNvSpPr txBox="1"/>
      </xdr:nvSpPr>
      <xdr:spPr>
        <a:xfrm>
          <a:off x="9359411" y="1867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9" name="正方形/長方形 35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0" name="正方形/長方形 35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1" name="正方形/長方形 36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2" name="正方形/長方形 36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3" name="正方形/長方形 36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4" name="正方形/長方形 36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5" name="正方形/長方形 36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6" name="正方形/長方形 36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7" name="テキスト ボックス 36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8" name="直線コネクタ 36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69" name="テキスト ボックス 36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70" name="直線コネクタ 369"/>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71" name="テキスト ボックス 370"/>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72" name="直線コネクタ 371"/>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73" name="テキスト ボックス 372"/>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74" name="直線コネクタ 373"/>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75" name="テキスト ボックス 374"/>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76" name="直線コネクタ 375"/>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77" name="テキスト ボックス 376"/>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8" name="直線コネクタ 37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9" name="テキスト ボックス 37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32766</xdr:rowOff>
    </xdr:from>
    <xdr:to>
      <xdr:col>85</xdr:col>
      <xdr:colOff>126364</xdr:colOff>
      <xdr:row>40</xdr:row>
      <xdr:rowOff>51054</xdr:rowOff>
    </xdr:to>
    <xdr:cxnSp macro="">
      <xdr:nvCxnSpPr>
        <xdr:cNvPr id="381" name="直線コネクタ 380"/>
        <xdr:cNvCxnSpPr/>
      </xdr:nvCxnSpPr>
      <xdr:spPr>
        <a:xfrm flipV="1">
          <a:off x="16318864" y="5690616"/>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54881</xdr:rowOff>
    </xdr:from>
    <xdr:ext cx="405111" cy="259045"/>
    <xdr:sp macro="" textlink="">
      <xdr:nvSpPr>
        <xdr:cNvPr id="382" name="【認定こども園・幼稚園・保育所】&#10;有形固定資産減価償却率最小値テキスト"/>
        <xdr:cNvSpPr txBox="1"/>
      </xdr:nvSpPr>
      <xdr:spPr>
        <a:xfrm>
          <a:off x="16357600" y="691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51054</xdr:rowOff>
    </xdr:from>
    <xdr:to>
      <xdr:col>86</xdr:col>
      <xdr:colOff>25400</xdr:colOff>
      <xdr:row>40</xdr:row>
      <xdr:rowOff>51054</xdr:rowOff>
    </xdr:to>
    <xdr:cxnSp macro="">
      <xdr:nvCxnSpPr>
        <xdr:cNvPr id="383" name="直線コネクタ 382"/>
        <xdr:cNvCxnSpPr/>
      </xdr:nvCxnSpPr>
      <xdr:spPr>
        <a:xfrm>
          <a:off x="16230600" y="690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150893</xdr:rowOff>
    </xdr:from>
    <xdr:ext cx="405111" cy="259045"/>
    <xdr:sp macro="" textlink="">
      <xdr:nvSpPr>
        <xdr:cNvPr id="384" name="【認定こども園・幼稚園・保育所】&#10;有形固定資産減価償却率最大値テキスト"/>
        <xdr:cNvSpPr txBox="1"/>
      </xdr:nvSpPr>
      <xdr:spPr>
        <a:xfrm>
          <a:off x="16357600" y="546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32766</xdr:rowOff>
    </xdr:from>
    <xdr:to>
      <xdr:col>86</xdr:col>
      <xdr:colOff>25400</xdr:colOff>
      <xdr:row>33</xdr:row>
      <xdr:rowOff>32766</xdr:rowOff>
    </xdr:to>
    <xdr:cxnSp macro="">
      <xdr:nvCxnSpPr>
        <xdr:cNvPr id="385" name="直線コネクタ 384"/>
        <xdr:cNvCxnSpPr/>
      </xdr:nvCxnSpPr>
      <xdr:spPr>
        <a:xfrm>
          <a:off x="16230600" y="569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51833</xdr:rowOff>
    </xdr:from>
    <xdr:ext cx="405111" cy="259045"/>
    <xdr:sp macro="" textlink="">
      <xdr:nvSpPr>
        <xdr:cNvPr id="386" name="【認定こども園・幼稚園・保育所】&#10;有形固定資産減価償却率平均値テキスト"/>
        <xdr:cNvSpPr txBox="1"/>
      </xdr:nvSpPr>
      <xdr:spPr>
        <a:xfrm>
          <a:off x="16357600" y="6224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73406</xdr:rowOff>
    </xdr:from>
    <xdr:to>
      <xdr:col>85</xdr:col>
      <xdr:colOff>177800</xdr:colOff>
      <xdr:row>37</xdr:row>
      <xdr:rowOff>3556</xdr:rowOff>
    </xdr:to>
    <xdr:sp macro="" textlink="">
      <xdr:nvSpPr>
        <xdr:cNvPr id="387" name="フローチャート: 判断 386"/>
        <xdr:cNvSpPr/>
      </xdr:nvSpPr>
      <xdr:spPr>
        <a:xfrm>
          <a:off x="16268700" y="624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39116</xdr:rowOff>
    </xdr:from>
    <xdr:to>
      <xdr:col>81</xdr:col>
      <xdr:colOff>101600</xdr:colOff>
      <xdr:row>36</xdr:row>
      <xdr:rowOff>140716</xdr:rowOff>
    </xdr:to>
    <xdr:sp macro="" textlink="">
      <xdr:nvSpPr>
        <xdr:cNvPr id="388" name="フローチャート: 判断 387"/>
        <xdr:cNvSpPr/>
      </xdr:nvSpPr>
      <xdr:spPr>
        <a:xfrm>
          <a:off x="15430500" y="621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148844</xdr:rowOff>
    </xdr:from>
    <xdr:to>
      <xdr:col>76</xdr:col>
      <xdr:colOff>165100</xdr:colOff>
      <xdr:row>36</xdr:row>
      <xdr:rowOff>78994</xdr:rowOff>
    </xdr:to>
    <xdr:sp macro="" textlink="">
      <xdr:nvSpPr>
        <xdr:cNvPr id="389" name="フローチャート: 判断 388"/>
        <xdr:cNvSpPr/>
      </xdr:nvSpPr>
      <xdr:spPr>
        <a:xfrm>
          <a:off x="14541500" y="614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0" name="テキスト ボックス 38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1" name="テキスト ボックス 39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2" name="テキスト ボックス 39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3" name="テキスト ボックス 39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4" name="テキスト ボックス 39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121412</xdr:rowOff>
    </xdr:from>
    <xdr:to>
      <xdr:col>81</xdr:col>
      <xdr:colOff>101600</xdr:colOff>
      <xdr:row>36</xdr:row>
      <xdr:rowOff>51562</xdr:rowOff>
    </xdr:to>
    <xdr:sp macro="" textlink="">
      <xdr:nvSpPr>
        <xdr:cNvPr id="395" name="楕円 394"/>
        <xdr:cNvSpPr/>
      </xdr:nvSpPr>
      <xdr:spPr>
        <a:xfrm>
          <a:off x="15430500" y="61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131843</xdr:rowOff>
    </xdr:from>
    <xdr:ext cx="405111" cy="259045"/>
    <xdr:sp macro="" textlink="">
      <xdr:nvSpPr>
        <xdr:cNvPr id="396" name="n_1aveValue【認定こども園・幼稚園・保育所】&#10;有形固定資産減価償却率"/>
        <xdr:cNvSpPr txBox="1"/>
      </xdr:nvSpPr>
      <xdr:spPr>
        <a:xfrm>
          <a:off x="15266044" y="6304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95521</xdr:rowOff>
    </xdr:from>
    <xdr:ext cx="405111" cy="259045"/>
    <xdr:sp macro="" textlink="">
      <xdr:nvSpPr>
        <xdr:cNvPr id="397" name="n_2aveValue【認定こども園・幼稚園・保育所】&#10;有形固定資産減価償却率"/>
        <xdr:cNvSpPr txBox="1"/>
      </xdr:nvSpPr>
      <xdr:spPr>
        <a:xfrm>
          <a:off x="14389744" y="592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68089</xdr:rowOff>
    </xdr:from>
    <xdr:ext cx="405111" cy="259045"/>
    <xdr:sp macro="" textlink="">
      <xdr:nvSpPr>
        <xdr:cNvPr id="398" name="n_1mainValue【認定こども園・幼稚園・保育所】&#10;有形固定資産減価償却率"/>
        <xdr:cNvSpPr txBox="1"/>
      </xdr:nvSpPr>
      <xdr:spPr>
        <a:xfrm>
          <a:off x="152660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9" name="正方形/長方形 39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0" name="正方形/長方形 39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1" name="正方形/長方形 40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2" name="正方形/長方形 40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3" name="正方形/長方形 40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4" name="正方形/長方形 40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5" name="正方形/長方形 40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6" name="正方形/長方形 40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7" name="テキスト ボックス 40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8" name="直線コネクタ 40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9" name="直線コネクタ 40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10" name="テキスト ボックス 40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1" name="直線コネクタ 41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12" name="テキスト ボックス 41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3" name="直線コネクタ 41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14" name="テキスト ボックス 41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5" name="直線コネクタ 41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16" name="テキスト ボックス 41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7" name="直線コネクタ 41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18" name="テキスト ボックス 41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9" name="直線コネクタ 41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0" name="テキスト ボックス 41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15240</xdr:rowOff>
    </xdr:from>
    <xdr:to>
      <xdr:col>116</xdr:col>
      <xdr:colOff>62864</xdr:colOff>
      <xdr:row>41</xdr:row>
      <xdr:rowOff>163830</xdr:rowOff>
    </xdr:to>
    <xdr:cxnSp macro="">
      <xdr:nvCxnSpPr>
        <xdr:cNvPr id="422" name="直線コネクタ 421"/>
        <xdr:cNvCxnSpPr/>
      </xdr:nvCxnSpPr>
      <xdr:spPr>
        <a:xfrm flipV="1">
          <a:off x="22160864" y="5844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423" name="【認定こども園・幼稚園・保育所】&#10;一人当たり面積最小値テキスト"/>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424" name="直線コネクタ 423"/>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133367</xdr:rowOff>
    </xdr:from>
    <xdr:ext cx="469744" cy="259045"/>
    <xdr:sp macro="" textlink="">
      <xdr:nvSpPr>
        <xdr:cNvPr id="425" name="【認定こども園・幼稚園・保育所】&#10;一人当たり面積最大値テキスト"/>
        <xdr:cNvSpPr txBox="1"/>
      </xdr:nvSpPr>
      <xdr:spPr>
        <a:xfrm>
          <a:off x="22199600" y="561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15240</xdr:rowOff>
    </xdr:from>
    <xdr:to>
      <xdr:col>116</xdr:col>
      <xdr:colOff>152400</xdr:colOff>
      <xdr:row>34</xdr:row>
      <xdr:rowOff>15240</xdr:rowOff>
    </xdr:to>
    <xdr:cxnSp macro="">
      <xdr:nvCxnSpPr>
        <xdr:cNvPr id="426" name="直線コネクタ 425"/>
        <xdr:cNvCxnSpPr/>
      </xdr:nvCxnSpPr>
      <xdr:spPr>
        <a:xfrm>
          <a:off x="22072600" y="584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427" name="【認定こども園・幼稚園・保育所】&#10;一人当たり面積平均値テキスト"/>
        <xdr:cNvSpPr txBox="1"/>
      </xdr:nvSpPr>
      <xdr:spPr>
        <a:xfrm>
          <a:off x="22199600" y="665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28" name="フローチャート: 判断 427"/>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21590</xdr:rowOff>
    </xdr:from>
    <xdr:to>
      <xdr:col>112</xdr:col>
      <xdr:colOff>38100</xdr:colOff>
      <xdr:row>39</xdr:row>
      <xdr:rowOff>123190</xdr:rowOff>
    </xdr:to>
    <xdr:sp macro="" textlink="">
      <xdr:nvSpPr>
        <xdr:cNvPr id="429" name="フローチャート: 判断 428"/>
        <xdr:cNvSpPr/>
      </xdr:nvSpPr>
      <xdr:spPr>
        <a:xfrm>
          <a:off x="21272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430" name="フローチャート: 判断 429"/>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1" name="テキスト ボックス 43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2" name="テキスト ボックス 43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3" name="テキスト ボックス 43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4" name="テキスト ボックス 43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5" name="テキスト ボックス 43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67310</xdr:rowOff>
    </xdr:from>
    <xdr:to>
      <xdr:col>112</xdr:col>
      <xdr:colOff>38100</xdr:colOff>
      <xdr:row>41</xdr:row>
      <xdr:rowOff>168910</xdr:rowOff>
    </xdr:to>
    <xdr:sp macro="" textlink="">
      <xdr:nvSpPr>
        <xdr:cNvPr id="436" name="楕円 435"/>
        <xdr:cNvSpPr/>
      </xdr:nvSpPr>
      <xdr:spPr>
        <a:xfrm>
          <a:off x="21272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139717</xdr:rowOff>
    </xdr:from>
    <xdr:ext cx="469744" cy="259045"/>
    <xdr:sp macro="" textlink="">
      <xdr:nvSpPr>
        <xdr:cNvPr id="437" name="n_1aveValue【認定こども園・幼稚園・保育所】&#10;一人当たり面積"/>
        <xdr:cNvSpPr txBox="1"/>
      </xdr:nvSpPr>
      <xdr:spPr>
        <a:xfrm>
          <a:off x="210757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154957</xdr:rowOff>
    </xdr:from>
    <xdr:ext cx="469744" cy="259045"/>
    <xdr:sp macro="" textlink="">
      <xdr:nvSpPr>
        <xdr:cNvPr id="438" name="n_2aveValue【認定こども園・幼稚園・保育所】&#10;一人当たり面積"/>
        <xdr:cNvSpPr txBox="1"/>
      </xdr:nvSpPr>
      <xdr:spPr>
        <a:xfrm>
          <a:off x="20199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160037</xdr:rowOff>
    </xdr:from>
    <xdr:ext cx="469744" cy="259045"/>
    <xdr:sp macro="" textlink="">
      <xdr:nvSpPr>
        <xdr:cNvPr id="439" name="n_1mainValue【認定こども園・幼稚園・保育所】&#10;一人当たり面積"/>
        <xdr:cNvSpPr txBox="1"/>
      </xdr:nvSpPr>
      <xdr:spPr>
        <a:xfrm>
          <a:off x="210757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0" name="正方形/長方形 43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1" name="正方形/長方形 44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2" name="正方形/長方形 44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3" name="正方形/長方形 44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4" name="正方形/長方形 44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5" name="正方形/長方形 44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6" name="正方形/長方形 44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7" name="正方形/長方形 44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8" name="テキスト ボックス 44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9" name="直線コネクタ 44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50" name="テキスト ボックス 44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1" name="直線コネクタ 45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52" name="テキスト ボックス 45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3" name="直線コネクタ 45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4" name="テキスト ボックス 45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5" name="直線コネクタ 45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6" name="テキスト ボックス 45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57" name="直線コネクタ 45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58" name="テキスト ボックス 45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59" name="直線コネクタ 45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60" name="テキスト ボックス 45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1" name="直線コネクタ 46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62" name="テキスト ボックス 46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63</xdr:row>
      <xdr:rowOff>11430</xdr:rowOff>
    </xdr:to>
    <xdr:cxnSp macro="">
      <xdr:nvCxnSpPr>
        <xdr:cNvPr id="464" name="直線コネクタ 463"/>
        <xdr:cNvCxnSpPr/>
      </xdr:nvCxnSpPr>
      <xdr:spPr>
        <a:xfrm flipV="1">
          <a:off x="16318864" y="94792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15257</xdr:rowOff>
    </xdr:from>
    <xdr:ext cx="405111" cy="259045"/>
    <xdr:sp macro="" textlink="">
      <xdr:nvSpPr>
        <xdr:cNvPr id="465" name="【学校施設】&#10;有形固定資産減価償却率最小値テキスト"/>
        <xdr:cNvSpPr txBox="1"/>
      </xdr:nvSpPr>
      <xdr:spPr>
        <a:xfrm>
          <a:off x="163576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xdr:rowOff>
    </xdr:from>
    <xdr:to>
      <xdr:col>86</xdr:col>
      <xdr:colOff>25400</xdr:colOff>
      <xdr:row>63</xdr:row>
      <xdr:rowOff>11430</xdr:rowOff>
    </xdr:to>
    <xdr:cxnSp macro="">
      <xdr:nvCxnSpPr>
        <xdr:cNvPr id="466" name="直線コネクタ 465"/>
        <xdr:cNvCxnSpPr/>
      </xdr:nvCxnSpPr>
      <xdr:spPr>
        <a:xfrm>
          <a:off x="16230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467" name="【学校施設】&#10;有形固定資産減価償却率最大値テキスト"/>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468" name="直線コネクタ 467"/>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121937</xdr:rowOff>
    </xdr:from>
    <xdr:ext cx="405111" cy="259045"/>
    <xdr:sp macro="" textlink="">
      <xdr:nvSpPr>
        <xdr:cNvPr id="469" name="【学校施設】&#10;有形固定資産減価償却率平均値テキスト"/>
        <xdr:cNvSpPr txBox="1"/>
      </xdr:nvSpPr>
      <xdr:spPr>
        <a:xfrm>
          <a:off x="16357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470" name="フローチャート: 判断 469"/>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471" name="フローチャート: 判断 470"/>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472" name="フローチャート: 判断 471"/>
        <xdr:cNvSpPr/>
      </xdr:nvSpPr>
      <xdr:spPr>
        <a:xfrm>
          <a:off x="14541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3" name="テキスト ボックス 47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4" name="テキスト ボックス 47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5" name="テキスト ボックス 47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6" name="テキスト ボックス 47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7" name="テキスト ボックス 47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13970</xdr:rowOff>
    </xdr:from>
    <xdr:to>
      <xdr:col>81</xdr:col>
      <xdr:colOff>101600</xdr:colOff>
      <xdr:row>58</xdr:row>
      <xdr:rowOff>115570</xdr:rowOff>
    </xdr:to>
    <xdr:sp macro="" textlink="">
      <xdr:nvSpPr>
        <xdr:cNvPr id="478" name="楕円 477"/>
        <xdr:cNvSpPr/>
      </xdr:nvSpPr>
      <xdr:spPr>
        <a:xfrm>
          <a:off x="154305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57167</xdr:rowOff>
    </xdr:from>
    <xdr:ext cx="405111" cy="259045"/>
    <xdr:sp macro="" textlink="">
      <xdr:nvSpPr>
        <xdr:cNvPr id="479" name="n_1aveValue【学校施設】&#10;有形固定資産減価償却率"/>
        <xdr:cNvSpPr txBox="1"/>
      </xdr:nvSpPr>
      <xdr:spPr>
        <a:xfrm>
          <a:off x="152660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480" name="n_2aveValue【学校施設】&#10;有形固定資産減価償却率"/>
        <xdr:cNvSpPr txBox="1"/>
      </xdr:nvSpPr>
      <xdr:spPr>
        <a:xfrm>
          <a:off x="14389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132097</xdr:rowOff>
    </xdr:from>
    <xdr:ext cx="405111" cy="259045"/>
    <xdr:sp macro="" textlink="">
      <xdr:nvSpPr>
        <xdr:cNvPr id="481" name="n_1mainValue【学校施設】&#10;有形固定資産減価償却率"/>
        <xdr:cNvSpPr txBox="1"/>
      </xdr:nvSpPr>
      <xdr:spPr>
        <a:xfrm>
          <a:off x="152660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2" name="正方形/長方形 48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3" name="正方形/長方形 48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4" name="正方形/長方形 48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5" name="正方形/長方形 48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6" name="正方形/長方形 48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7" name="正方形/長方形 48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8" name="正方形/長方形 48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9" name="正方形/長方形 48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0" name="テキスト ボックス 48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1" name="直線コネクタ 49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92" name="テキスト ボックス 49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93" name="直線コネクタ 49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94" name="テキスト ボックス 49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95" name="直線コネクタ 49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96" name="テキスト ボックス 49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97" name="直線コネクタ 49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8" name="テキスト ボックス 49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9" name="直線コネクタ 49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00" name="テキスト ボックス 49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01" name="直線コネクタ 50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02" name="テキスト ボックス 50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03" name="直線コネクタ 50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04" name="テキスト ボックス 50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5" name="直線コネクタ 50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6" name="テキスト ボックス 50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21227</xdr:rowOff>
    </xdr:from>
    <xdr:to>
      <xdr:col>116</xdr:col>
      <xdr:colOff>62864</xdr:colOff>
      <xdr:row>63</xdr:row>
      <xdr:rowOff>73478</xdr:rowOff>
    </xdr:to>
    <xdr:cxnSp macro="">
      <xdr:nvCxnSpPr>
        <xdr:cNvPr id="508" name="直線コネクタ 507"/>
        <xdr:cNvCxnSpPr/>
      </xdr:nvCxnSpPr>
      <xdr:spPr>
        <a:xfrm flipV="1">
          <a:off x="22160864" y="9622427"/>
          <a:ext cx="0" cy="1252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77305</xdr:rowOff>
    </xdr:from>
    <xdr:ext cx="469744" cy="259045"/>
    <xdr:sp macro="" textlink="">
      <xdr:nvSpPr>
        <xdr:cNvPr id="509" name="【学校施設】&#10;一人当たり面積最小値テキスト"/>
        <xdr:cNvSpPr txBox="1"/>
      </xdr:nvSpPr>
      <xdr:spPr>
        <a:xfrm>
          <a:off x="22199600" y="1087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73478</xdr:rowOff>
    </xdr:from>
    <xdr:to>
      <xdr:col>116</xdr:col>
      <xdr:colOff>152400</xdr:colOff>
      <xdr:row>63</xdr:row>
      <xdr:rowOff>73478</xdr:rowOff>
    </xdr:to>
    <xdr:cxnSp macro="">
      <xdr:nvCxnSpPr>
        <xdr:cNvPr id="510" name="直線コネクタ 509"/>
        <xdr:cNvCxnSpPr/>
      </xdr:nvCxnSpPr>
      <xdr:spPr>
        <a:xfrm>
          <a:off x="22072600" y="1087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139354</xdr:rowOff>
    </xdr:from>
    <xdr:ext cx="469744" cy="259045"/>
    <xdr:sp macro="" textlink="">
      <xdr:nvSpPr>
        <xdr:cNvPr id="511" name="【学校施設】&#10;一人当たり面積最大値テキスト"/>
        <xdr:cNvSpPr txBox="1"/>
      </xdr:nvSpPr>
      <xdr:spPr>
        <a:xfrm>
          <a:off x="22199600" y="939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21227</xdr:rowOff>
    </xdr:from>
    <xdr:to>
      <xdr:col>116</xdr:col>
      <xdr:colOff>152400</xdr:colOff>
      <xdr:row>56</xdr:row>
      <xdr:rowOff>21227</xdr:rowOff>
    </xdr:to>
    <xdr:cxnSp macro="">
      <xdr:nvCxnSpPr>
        <xdr:cNvPr id="512" name="直線コネクタ 511"/>
        <xdr:cNvCxnSpPr/>
      </xdr:nvCxnSpPr>
      <xdr:spPr>
        <a:xfrm>
          <a:off x="22072600" y="962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105608</xdr:rowOff>
    </xdr:from>
    <xdr:ext cx="469744" cy="259045"/>
    <xdr:sp macro="" textlink="">
      <xdr:nvSpPr>
        <xdr:cNvPr id="513" name="【学校施設】&#10;一人当たり面積平均値テキスト"/>
        <xdr:cNvSpPr txBox="1"/>
      </xdr:nvSpPr>
      <xdr:spPr>
        <a:xfrm>
          <a:off x="22199600" y="10221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127181</xdr:rowOff>
    </xdr:from>
    <xdr:to>
      <xdr:col>116</xdr:col>
      <xdr:colOff>114300</xdr:colOff>
      <xdr:row>60</xdr:row>
      <xdr:rowOff>57331</xdr:rowOff>
    </xdr:to>
    <xdr:sp macro="" textlink="">
      <xdr:nvSpPr>
        <xdr:cNvPr id="514" name="フローチャート: 判断 513"/>
        <xdr:cNvSpPr/>
      </xdr:nvSpPr>
      <xdr:spPr>
        <a:xfrm>
          <a:off x="221107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55335</xdr:rowOff>
    </xdr:from>
    <xdr:to>
      <xdr:col>112</xdr:col>
      <xdr:colOff>38100</xdr:colOff>
      <xdr:row>59</xdr:row>
      <xdr:rowOff>156935</xdr:rowOff>
    </xdr:to>
    <xdr:sp macro="" textlink="">
      <xdr:nvSpPr>
        <xdr:cNvPr id="515" name="フローチャート: 判断 514"/>
        <xdr:cNvSpPr/>
      </xdr:nvSpPr>
      <xdr:spPr>
        <a:xfrm>
          <a:off x="2127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27577</xdr:rowOff>
    </xdr:from>
    <xdr:to>
      <xdr:col>107</xdr:col>
      <xdr:colOff>101600</xdr:colOff>
      <xdr:row>60</xdr:row>
      <xdr:rowOff>129177</xdr:rowOff>
    </xdr:to>
    <xdr:sp macro="" textlink="">
      <xdr:nvSpPr>
        <xdr:cNvPr id="516" name="フローチャート: 判断 515"/>
        <xdr:cNvSpPr/>
      </xdr:nvSpPr>
      <xdr:spPr>
        <a:xfrm>
          <a:off x="203835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7" name="テキスト ボックス 51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8" name="テキスト ボックス 51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9" name="テキスト ボックス 51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0" name="テキスト ボックス 51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1" name="テキスト ボックス 52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138612</xdr:rowOff>
    </xdr:from>
    <xdr:to>
      <xdr:col>112</xdr:col>
      <xdr:colOff>38100</xdr:colOff>
      <xdr:row>58</xdr:row>
      <xdr:rowOff>68762</xdr:rowOff>
    </xdr:to>
    <xdr:sp macro="" textlink="">
      <xdr:nvSpPr>
        <xdr:cNvPr id="522" name="楕円 521"/>
        <xdr:cNvSpPr/>
      </xdr:nvSpPr>
      <xdr:spPr>
        <a:xfrm>
          <a:off x="21272500" y="991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148062</xdr:rowOff>
    </xdr:from>
    <xdr:ext cx="469744" cy="259045"/>
    <xdr:sp macro="" textlink="">
      <xdr:nvSpPr>
        <xdr:cNvPr id="523" name="n_1aveValue【学校施設】&#10;一人当たり面積"/>
        <xdr:cNvSpPr txBox="1"/>
      </xdr:nvSpPr>
      <xdr:spPr>
        <a:xfrm>
          <a:off x="21075727" y="102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145704</xdr:rowOff>
    </xdr:from>
    <xdr:ext cx="469744" cy="259045"/>
    <xdr:sp macro="" textlink="">
      <xdr:nvSpPr>
        <xdr:cNvPr id="524" name="n_2aveValue【学校施設】&#10;一人当たり面積"/>
        <xdr:cNvSpPr txBox="1"/>
      </xdr:nvSpPr>
      <xdr:spPr>
        <a:xfrm>
          <a:off x="20199427" y="100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85289</xdr:rowOff>
    </xdr:from>
    <xdr:ext cx="469744" cy="259045"/>
    <xdr:sp macro="" textlink="">
      <xdr:nvSpPr>
        <xdr:cNvPr id="525" name="n_1mainValue【学校施設】&#10;一人当たり面積"/>
        <xdr:cNvSpPr txBox="1"/>
      </xdr:nvSpPr>
      <xdr:spPr>
        <a:xfrm>
          <a:off x="21075727" y="9686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36" name="テキスト ボックス 535"/>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7" name="直線コネクタ 5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38" name="テキスト ボックス 537"/>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9" name="直線コネクタ 5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0" name="テキスト ボックス 5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1" name="直線コネクタ 5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2" name="テキスト ボックス 5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3" name="直線コネクタ 5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4" name="テキスト ボックス 5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5" name="直線コネクタ 5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46" name="テキスト ボックス 545"/>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8" name="テキスト ボックス 54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53339</xdr:rowOff>
    </xdr:from>
    <xdr:to>
      <xdr:col>85</xdr:col>
      <xdr:colOff>126364</xdr:colOff>
      <xdr:row>86</xdr:row>
      <xdr:rowOff>30480</xdr:rowOff>
    </xdr:to>
    <xdr:cxnSp macro="">
      <xdr:nvCxnSpPr>
        <xdr:cNvPr id="550" name="直線コネクタ 549"/>
        <xdr:cNvCxnSpPr/>
      </xdr:nvCxnSpPr>
      <xdr:spPr>
        <a:xfrm flipV="1">
          <a:off x="16318864" y="13426439"/>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34307</xdr:rowOff>
    </xdr:from>
    <xdr:ext cx="405111" cy="259045"/>
    <xdr:sp macro="" textlink="">
      <xdr:nvSpPr>
        <xdr:cNvPr id="551" name="【児童館】&#10;有形固定資産減価償却率最小値テキスト"/>
        <xdr:cNvSpPr txBox="1"/>
      </xdr:nvSpPr>
      <xdr:spPr>
        <a:xfrm>
          <a:off x="16357600"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30480</xdr:rowOff>
    </xdr:from>
    <xdr:to>
      <xdr:col>86</xdr:col>
      <xdr:colOff>25400</xdr:colOff>
      <xdr:row>86</xdr:row>
      <xdr:rowOff>30480</xdr:rowOff>
    </xdr:to>
    <xdr:cxnSp macro="">
      <xdr:nvCxnSpPr>
        <xdr:cNvPr id="552" name="直線コネクタ 551"/>
        <xdr:cNvCxnSpPr/>
      </xdr:nvCxnSpPr>
      <xdr:spPr>
        <a:xfrm>
          <a:off x="16230600" y="1477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xdr:rowOff>
    </xdr:from>
    <xdr:ext cx="405111" cy="259045"/>
    <xdr:sp macro="" textlink="">
      <xdr:nvSpPr>
        <xdr:cNvPr id="553" name="【児童館】&#10;有形固定資産減価償却率最大値テキスト"/>
        <xdr:cNvSpPr txBox="1"/>
      </xdr:nvSpPr>
      <xdr:spPr>
        <a:xfrm>
          <a:off x="16357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53339</xdr:rowOff>
    </xdr:from>
    <xdr:to>
      <xdr:col>86</xdr:col>
      <xdr:colOff>25400</xdr:colOff>
      <xdr:row>78</xdr:row>
      <xdr:rowOff>53339</xdr:rowOff>
    </xdr:to>
    <xdr:cxnSp macro="">
      <xdr:nvCxnSpPr>
        <xdr:cNvPr id="554" name="直線コネクタ 553"/>
        <xdr:cNvCxnSpPr/>
      </xdr:nvCxnSpPr>
      <xdr:spPr>
        <a:xfrm>
          <a:off x="16230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19066</xdr:rowOff>
    </xdr:from>
    <xdr:ext cx="405111" cy="259045"/>
    <xdr:sp macro="" textlink="">
      <xdr:nvSpPr>
        <xdr:cNvPr id="555" name="【児童館】&#10;有形固定資産減価償却率平均値テキスト"/>
        <xdr:cNvSpPr txBox="1"/>
      </xdr:nvSpPr>
      <xdr:spPr>
        <a:xfrm>
          <a:off x="16357600" y="14077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40639</xdr:rowOff>
    </xdr:from>
    <xdr:to>
      <xdr:col>85</xdr:col>
      <xdr:colOff>177800</xdr:colOff>
      <xdr:row>82</xdr:row>
      <xdr:rowOff>142239</xdr:rowOff>
    </xdr:to>
    <xdr:sp macro="" textlink="">
      <xdr:nvSpPr>
        <xdr:cNvPr id="556" name="フローチャート: 判断 555"/>
        <xdr:cNvSpPr/>
      </xdr:nvSpPr>
      <xdr:spPr>
        <a:xfrm>
          <a:off x="16268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557" name="フローチャート: 判断 556"/>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57786</xdr:rowOff>
    </xdr:from>
    <xdr:to>
      <xdr:col>76</xdr:col>
      <xdr:colOff>165100</xdr:colOff>
      <xdr:row>82</xdr:row>
      <xdr:rowOff>159386</xdr:rowOff>
    </xdr:to>
    <xdr:sp macro="" textlink="">
      <xdr:nvSpPr>
        <xdr:cNvPr id="558" name="フローチャート: 判断 557"/>
        <xdr:cNvSpPr/>
      </xdr:nvSpPr>
      <xdr:spPr>
        <a:xfrm>
          <a:off x="14541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99695</xdr:rowOff>
    </xdr:from>
    <xdr:to>
      <xdr:col>81</xdr:col>
      <xdr:colOff>101600</xdr:colOff>
      <xdr:row>81</xdr:row>
      <xdr:rowOff>29845</xdr:rowOff>
    </xdr:to>
    <xdr:sp macro="" textlink="">
      <xdr:nvSpPr>
        <xdr:cNvPr id="564" name="楕円 563"/>
        <xdr:cNvSpPr/>
      </xdr:nvSpPr>
      <xdr:spPr>
        <a:xfrm>
          <a:off x="154305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106697</xdr:rowOff>
    </xdr:from>
    <xdr:ext cx="405111" cy="259045"/>
    <xdr:sp macro="" textlink="">
      <xdr:nvSpPr>
        <xdr:cNvPr id="565" name="n_1aveValue【児童館】&#10;有形固定資産減価償却率"/>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4463</xdr:rowOff>
    </xdr:from>
    <xdr:ext cx="405111" cy="259045"/>
    <xdr:sp macro="" textlink="">
      <xdr:nvSpPr>
        <xdr:cNvPr id="566" name="n_2aveValue【児童館】&#10;有形固定資産減価償却率"/>
        <xdr:cNvSpPr txBox="1"/>
      </xdr:nvSpPr>
      <xdr:spPr>
        <a:xfrm>
          <a:off x="14389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46372</xdr:rowOff>
    </xdr:from>
    <xdr:ext cx="405111" cy="259045"/>
    <xdr:sp macro="" textlink="">
      <xdr:nvSpPr>
        <xdr:cNvPr id="567" name="n_1mainValue【児童館】&#10;有形固定資産減価償却率"/>
        <xdr:cNvSpPr txBox="1"/>
      </xdr:nvSpPr>
      <xdr:spPr>
        <a:xfrm>
          <a:off x="152660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8" name="正方形/長方形 56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9" name="正方形/長方形 56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0" name="正方形/長方形 56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1" name="正方形/長方形 57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2" name="正方形/長方形 57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3" name="正方形/長方形 57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4" name="正方形/長方形 57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5" name="正方形/長方形 57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6" name="テキスト ボックス 57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7" name="直線コネクタ 57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8" name="直線コネクタ 57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9" name="テキスト ボックス 57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0" name="直線コネクタ 57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1" name="テキスト ボックス 58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2" name="直線コネクタ 58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3" name="テキスト ボックス 58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4" name="直線コネクタ 58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5" name="テキスト ボックス 58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6" name="直線コネクタ 58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7" name="テキスト ボックス 58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8" name="直線コネクタ 58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9" name="テキスト ボックス 58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19050</xdr:rowOff>
    </xdr:from>
    <xdr:to>
      <xdr:col>116</xdr:col>
      <xdr:colOff>62864</xdr:colOff>
      <xdr:row>86</xdr:row>
      <xdr:rowOff>101600</xdr:rowOff>
    </xdr:to>
    <xdr:cxnSp macro="">
      <xdr:nvCxnSpPr>
        <xdr:cNvPr id="591" name="直線コネクタ 590"/>
        <xdr:cNvCxnSpPr/>
      </xdr:nvCxnSpPr>
      <xdr:spPr>
        <a:xfrm flipV="1">
          <a:off x="22160864" y="135636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592" name="【児童館】&#10;一人当たり面積最小値テキスト"/>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593" name="直線コネクタ 592"/>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137177</xdr:rowOff>
    </xdr:from>
    <xdr:ext cx="469744" cy="259045"/>
    <xdr:sp macro="" textlink="">
      <xdr:nvSpPr>
        <xdr:cNvPr id="594" name="【児童館】&#10;一人当たり面積最大値テキスト"/>
        <xdr:cNvSpPr txBox="1"/>
      </xdr:nvSpPr>
      <xdr:spPr>
        <a:xfrm>
          <a:off x="22199600"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19050</xdr:rowOff>
    </xdr:from>
    <xdr:to>
      <xdr:col>116</xdr:col>
      <xdr:colOff>152400</xdr:colOff>
      <xdr:row>79</xdr:row>
      <xdr:rowOff>19050</xdr:rowOff>
    </xdr:to>
    <xdr:cxnSp macro="">
      <xdr:nvCxnSpPr>
        <xdr:cNvPr id="595" name="直線コネクタ 594"/>
        <xdr:cNvCxnSpPr/>
      </xdr:nvCxnSpPr>
      <xdr:spPr>
        <a:xfrm>
          <a:off x="22072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60977</xdr:rowOff>
    </xdr:from>
    <xdr:ext cx="469744" cy="259045"/>
    <xdr:sp macro="" textlink="">
      <xdr:nvSpPr>
        <xdr:cNvPr id="596" name="【児童館】&#10;一人当たり面積平均値テキスト"/>
        <xdr:cNvSpPr txBox="1"/>
      </xdr:nvSpPr>
      <xdr:spPr>
        <a:xfrm>
          <a:off x="22199600" y="14634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597" name="フローチャート: 判断 596"/>
        <xdr:cNvSpPr/>
      </xdr:nvSpPr>
      <xdr:spPr>
        <a:xfrm>
          <a:off x="221107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82550</xdr:rowOff>
    </xdr:from>
    <xdr:to>
      <xdr:col>112</xdr:col>
      <xdr:colOff>38100</xdr:colOff>
      <xdr:row>86</xdr:row>
      <xdr:rowOff>12700</xdr:rowOff>
    </xdr:to>
    <xdr:sp macro="" textlink="">
      <xdr:nvSpPr>
        <xdr:cNvPr id="598" name="フローチャート: 判断 597"/>
        <xdr:cNvSpPr/>
      </xdr:nvSpPr>
      <xdr:spPr>
        <a:xfrm>
          <a:off x="212725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69850</xdr:rowOff>
    </xdr:from>
    <xdr:to>
      <xdr:col>107</xdr:col>
      <xdr:colOff>101600</xdr:colOff>
      <xdr:row>86</xdr:row>
      <xdr:rowOff>0</xdr:rowOff>
    </xdr:to>
    <xdr:sp macro="" textlink="">
      <xdr:nvSpPr>
        <xdr:cNvPr id="599" name="フローチャート: 判断 598"/>
        <xdr:cNvSpPr/>
      </xdr:nvSpPr>
      <xdr:spPr>
        <a:xfrm>
          <a:off x="20383500" y="1464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0" name="テキスト ボックス 59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1" name="テキスト ボックス 60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2" name="テキスト ボックス 60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3" name="テキスト ボックス 60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4" name="テキスト ボックス 60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146050</xdr:rowOff>
    </xdr:from>
    <xdr:to>
      <xdr:col>112</xdr:col>
      <xdr:colOff>38100</xdr:colOff>
      <xdr:row>84</xdr:row>
      <xdr:rowOff>76200</xdr:rowOff>
    </xdr:to>
    <xdr:sp macro="" textlink="">
      <xdr:nvSpPr>
        <xdr:cNvPr id="605" name="楕円 604"/>
        <xdr:cNvSpPr/>
      </xdr:nvSpPr>
      <xdr:spPr>
        <a:xfrm>
          <a:off x="21272500" y="143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3827</xdr:rowOff>
    </xdr:from>
    <xdr:ext cx="469744" cy="259045"/>
    <xdr:sp macro="" textlink="">
      <xdr:nvSpPr>
        <xdr:cNvPr id="606" name="n_1aveValue【児童館】&#10;一人当たり面積"/>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16527</xdr:rowOff>
    </xdr:from>
    <xdr:ext cx="469744" cy="259045"/>
    <xdr:sp macro="" textlink="">
      <xdr:nvSpPr>
        <xdr:cNvPr id="607" name="n_2aveValue【児童館】&#10;一人当たり面積"/>
        <xdr:cNvSpPr txBox="1"/>
      </xdr:nvSpPr>
      <xdr:spPr>
        <a:xfrm>
          <a:off x="20199427"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92727</xdr:rowOff>
    </xdr:from>
    <xdr:ext cx="469744" cy="259045"/>
    <xdr:sp macro="" textlink="">
      <xdr:nvSpPr>
        <xdr:cNvPr id="608" name="n_1mainValue【児童館】&#10;一人当たり面積"/>
        <xdr:cNvSpPr txBox="1"/>
      </xdr:nvSpPr>
      <xdr:spPr>
        <a:xfrm>
          <a:off x="210757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9" name="正方形/長方形 60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0" name="正方形/長方形 60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1" name="正方形/長方形 61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2" name="正方形/長方形 61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3" name="正方形/長方形 61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4" name="正方形/長方形 61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5" name="正方形/長方形 61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6" name="正方形/長方形 61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7" name="テキスト ボックス 61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8" name="直線コネクタ 61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19" name="テキスト ボックス 61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0" name="直線コネクタ 61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21" name="テキスト ボックス 62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2" name="直線コネクタ 62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3" name="テキスト ボックス 62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4" name="直線コネクタ 62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5" name="テキスト ボックス 62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6" name="直線コネクタ 62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7" name="テキスト ボックス 62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28" name="直線コネクタ 62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29" name="テキスト ボックス 62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0" name="直線コネクタ 62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1" name="テキスト ボックス 63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41911</xdr:rowOff>
    </xdr:to>
    <xdr:cxnSp macro="">
      <xdr:nvCxnSpPr>
        <xdr:cNvPr id="633" name="直線コネクタ 632"/>
        <xdr:cNvCxnSpPr/>
      </xdr:nvCxnSpPr>
      <xdr:spPr>
        <a:xfrm flipV="1">
          <a:off x="16318864" y="17145000"/>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45738</xdr:rowOff>
    </xdr:from>
    <xdr:ext cx="405111" cy="259045"/>
    <xdr:sp macro="" textlink="">
      <xdr:nvSpPr>
        <xdr:cNvPr id="634" name="【公民館】&#10;有形固定資産減価償却率最小値テキスト"/>
        <xdr:cNvSpPr txBox="1"/>
      </xdr:nvSpPr>
      <xdr:spPr>
        <a:xfrm>
          <a:off x="16357600" y="1839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41911</xdr:rowOff>
    </xdr:from>
    <xdr:to>
      <xdr:col>86</xdr:col>
      <xdr:colOff>25400</xdr:colOff>
      <xdr:row>107</xdr:row>
      <xdr:rowOff>41911</xdr:rowOff>
    </xdr:to>
    <xdr:cxnSp macro="">
      <xdr:nvCxnSpPr>
        <xdr:cNvPr id="635" name="直線コネクタ 634"/>
        <xdr:cNvCxnSpPr/>
      </xdr:nvCxnSpPr>
      <xdr:spPr>
        <a:xfrm>
          <a:off x="16230600" y="1838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36"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37" name="直線コネクタ 636"/>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125747</xdr:rowOff>
    </xdr:from>
    <xdr:ext cx="405111" cy="259045"/>
    <xdr:sp macro="" textlink="">
      <xdr:nvSpPr>
        <xdr:cNvPr id="638" name="【公民館】&#10;有形固定資産減価償却率平均値テキスト"/>
        <xdr:cNvSpPr txBox="1"/>
      </xdr:nvSpPr>
      <xdr:spPr>
        <a:xfrm>
          <a:off x="16357600" y="1795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147320</xdr:rowOff>
    </xdr:from>
    <xdr:to>
      <xdr:col>85</xdr:col>
      <xdr:colOff>177800</xdr:colOff>
      <xdr:row>105</xdr:row>
      <xdr:rowOff>77470</xdr:rowOff>
    </xdr:to>
    <xdr:sp macro="" textlink="">
      <xdr:nvSpPr>
        <xdr:cNvPr id="639" name="フローチャート: 判断 638"/>
        <xdr:cNvSpPr/>
      </xdr:nvSpPr>
      <xdr:spPr>
        <a:xfrm>
          <a:off x="16268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153036</xdr:rowOff>
    </xdr:from>
    <xdr:to>
      <xdr:col>81</xdr:col>
      <xdr:colOff>101600</xdr:colOff>
      <xdr:row>105</xdr:row>
      <xdr:rowOff>83186</xdr:rowOff>
    </xdr:to>
    <xdr:sp macro="" textlink="">
      <xdr:nvSpPr>
        <xdr:cNvPr id="640" name="フローチャート: 判断 639"/>
        <xdr:cNvSpPr/>
      </xdr:nvSpPr>
      <xdr:spPr>
        <a:xfrm>
          <a:off x="15430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154939</xdr:rowOff>
    </xdr:from>
    <xdr:to>
      <xdr:col>76</xdr:col>
      <xdr:colOff>165100</xdr:colOff>
      <xdr:row>105</xdr:row>
      <xdr:rowOff>85089</xdr:rowOff>
    </xdr:to>
    <xdr:sp macro="" textlink="">
      <xdr:nvSpPr>
        <xdr:cNvPr id="641" name="フローチャート: 判断 640"/>
        <xdr:cNvSpPr/>
      </xdr:nvSpPr>
      <xdr:spPr>
        <a:xfrm>
          <a:off x="14541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2" name="テキスト ボックス 64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3" name="テキスト ボックス 64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4" name="テキスト ボックス 64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5" name="テキスト ボックス 64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6" name="テキスト ボックス 64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53975</xdr:rowOff>
    </xdr:from>
    <xdr:to>
      <xdr:col>81</xdr:col>
      <xdr:colOff>101600</xdr:colOff>
      <xdr:row>104</xdr:row>
      <xdr:rowOff>155575</xdr:rowOff>
    </xdr:to>
    <xdr:sp macro="" textlink="">
      <xdr:nvSpPr>
        <xdr:cNvPr id="647" name="楕円 646"/>
        <xdr:cNvSpPr/>
      </xdr:nvSpPr>
      <xdr:spPr>
        <a:xfrm>
          <a:off x="15430500" y="178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74313</xdr:rowOff>
    </xdr:from>
    <xdr:ext cx="405111" cy="259045"/>
    <xdr:sp macro="" textlink="">
      <xdr:nvSpPr>
        <xdr:cNvPr id="648" name="n_1aveValue【公民館】&#10;有形固定資産減価償却率"/>
        <xdr:cNvSpPr txBox="1"/>
      </xdr:nvSpPr>
      <xdr:spPr>
        <a:xfrm>
          <a:off x="152660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101616</xdr:rowOff>
    </xdr:from>
    <xdr:ext cx="405111" cy="259045"/>
    <xdr:sp macro="" textlink="">
      <xdr:nvSpPr>
        <xdr:cNvPr id="649" name="n_2aveValue【公民館】&#10;有形固定資産減価償却率"/>
        <xdr:cNvSpPr txBox="1"/>
      </xdr:nvSpPr>
      <xdr:spPr>
        <a:xfrm>
          <a:off x="14389744"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652</xdr:rowOff>
    </xdr:from>
    <xdr:ext cx="405111" cy="259045"/>
    <xdr:sp macro="" textlink="">
      <xdr:nvSpPr>
        <xdr:cNvPr id="650" name="n_1mainValue【公民館】&#10;有形固定資産減価償却率"/>
        <xdr:cNvSpPr txBox="1"/>
      </xdr:nvSpPr>
      <xdr:spPr>
        <a:xfrm>
          <a:off x="152660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1" name="正方形/長方形 65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2" name="正方形/長方形 65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3" name="正方形/長方形 65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4" name="正方形/長方形 65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5" name="正方形/長方形 65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6" name="正方形/長方形 65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7" name="正方形/長方形 65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8" name="正方形/長方形 65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9" name="テキスト ボックス 65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0" name="直線コネクタ 65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1" name="直線コネクタ 66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2" name="テキスト ボックス 66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3" name="直線コネクタ 66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4" name="テキスト ボックス 66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5" name="直線コネクタ 66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6" name="テキスト ボックス 66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67" name="直線コネクタ 66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68" name="テキスト ボックス 66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69" name="直線コネクタ 66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0" name="テキスト ボックス 66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1" name="直線コネクタ 67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2" name="テキスト ボックス 67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148589</xdr:rowOff>
    </xdr:from>
    <xdr:to>
      <xdr:col>116</xdr:col>
      <xdr:colOff>62864</xdr:colOff>
      <xdr:row>108</xdr:row>
      <xdr:rowOff>45720</xdr:rowOff>
    </xdr:to>
    <xdr:cxnSp macro="">
      <xdr:nvCxnSpPr>
        <xdr:cNvPr id="674" name="直線コネクタ 673"/>
        <xdr:cNvCxnSpPr/>
      </xdr:nvCxnSpPr>
      <xdr:spPr>
        <a:xfrm flipV="1">
          <a:off x="22160864" y="17122139"/>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49547</xdr:rowOff>
    </xdr:from>
    <xdr:ext cx="469744" cy="259045"/>
    <xdr:sp macro="" textlink="">
      <xdr:nvSpPr>
        <xdr:cNvPr id="675" name="【公民館】&#10;一人当たり面積最小値テキスト"/>
        <xdr:cNvSpPr txBox="1"/>
      </xdr:nvSpPr>
      <xdr:spPr>
        <a:xfrm>
          <a:off x="22199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45720</xdr:rowOff>
    </xdr:from>
    <xdr:to>
      <xdr:col>116</xdr:col>
      <xdr:colOff>152400</xdr:colOff>
      <xdr:row>108</xdr:row>
      <xdr:rowOff>45720</xdr:rowOff>
    </xdr:to>
    <xdr:cxnSp macro="">
      <xdr:nvCxnSpPr>
        <xdr:cNvPr id="676" name="直線コネクタ 675"/>
        <xdr:cNvCxnSpPr/>
      </xdr:nvCxnSpPr>
      <xdr:spPr>
        <a:xfrm>
          <a:off x="22072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95266</xdr:rowOff>
    </xdr:from>
    <xdr:ext cx="469744" cy="259045"/>
    <xdr:sp macro="" textlink="">
      <xdr:nvSpPr>
        <xdr:cNvPr id="677" name="【公民館】&#10;一人当たり面積最大値テキスト"/>
        <xdr:cNvSpPr txBox="1"/>
      </xdr:nvSpPr>
      <xdr:spPr>
        <a:xfrm>
          <a:off x="22199600" y="1689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148589</xdr:rowOff>
    </xdr:from>
    <xdr:to>
      <xdr:col>116</xdr:col>
      <xdr:colOff>152400</xdr:colOff>
      <xdr:row>99</xdr:row>
      <xdr:rowOff>148589</xdr:rowOff>
    </xdr:to>
    <xdr:cxnSp macro="">
      <xdr:nvCxnSpPr>
        <xdr:cNvPr id="678" name="直線コネクタ 677"/>
        <xdr:cNvCxnSpPr/>
      </xdr:nvCxnSpPr>
      <xdr:spPr>
        <a:xfrm>
          <a:off x="22072600" y="1712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38116</xdr:rowOff>
    </xdr:from>
    <xdr:ext cx="469744" cy="259045"/>
    <xdr:sp macro="" textlink="">
      <xdr:nvSpPr>
        <xdr:cNvPr id="679" name="【公民館】&#10;一人当たり面積平均値テキスト"/>
        <xdr:cNvSpPr txBox="1"/>
      </xdr:nvSpPr>
      <xdr:spPr>
        <a:xfrm>
          <a:off x="22199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680" name="フローチャート: 判断 679"/>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105411</xdr:rowOff>
    </xdr:from>
    <xdr:to>
      <xdr:col>112</xdr:col>
      <xdr:colOff>38100</xdr:colOff>
      <xdr:row>106</xdr:row>
      <xdr:rowOff>35561</xdr:rowOff>
    </xdr:to>
    <xdr:sp macro="" textlink="">
      <xdr:nvSpPr>
        <xdr:cNvPr id="681" name="フローチャート: 判断 680"/>
        <xdr:cNvSpPr/>
      </xdr:nvSpPr>
      <xdr:spPr>
        <a:xfrm>
          <a:off x="21272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682" name="フローチャート: 判断 681"/>
        <xdr:cNvSpPr/>
      </xdr:nvSpPr>
      <xdr:spPr>
        <a:xfrm>
          <a:off x="20383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3" name="テキスト ボックス 68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4" name="テキスト ボックス 68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5" name="テキスト ボックス 68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6" name="テキスト ボックス 68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7" name="テキスト ボックス 68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55880</xdr:rowOff>
    </xdr:from>
    <xdr:to>
      <xdr:col>112</xdr:col>
      <xdr:colOff>38100</xdr:colOff>
      <xdr:row>108</xdr:row>
      <xdr:rowOff>157480</xdr:rowOff>
    </xdr:to>
    <xdr:sp macro="" textlink="">
      <xdr:nvSpPr>
        <xdr:cNvPr id="688" name="楕円 687"/>
        <xdr:cNvSpPr/>
      </xdr:nvSpPr>
      <xdr:spPr>
        <a:xfrm>
          <a:off x="21272500" y="185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52088</xdr:rowOff>
    </xdr:from>
    <xdr:ext cx="469744" cy="259045"/>
    <xdr:sp macro="" textlink="">
      <xdr:nvSpPr>
        <xdr:cNvPr id="689" name="n_1aveValue【公民館】&#10;一人当たり面積"/>
        <xdr:cNvSpPr txBox="1"/>
      </xdr:nvSpPr>
      <xdr:spPr>
        <a:xfrm>
          <a:off x="210757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690" name="n_2aveValue【公民館】&#10;一人当たり面積"/>
        <xdr:cNvSpPr txBox="1"/>
      </xdr:nvSpPr>
      <xdr:spPr>
        <a:xfrm>
          <a:off x="20199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148607</xdr:rowOff>
    </xdr:from>
    <xdr:ext cx="469744" cy="259045"/>
    <xdr:sp macro="" textlink="">
      <xdr:nvSpPr>
        <xdr:cNvPr id="691" name="n_1mainValue【公民館】&#10;一人当たり面積"/>
        <xdr:cNvSpPr txBox="1"/>
      </xdr:nvSpPr>
      <xdr:spPr>
        <a:xfrm>
          <a:off x="21075727"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2" name="正方形/長方形 69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3" name="正方形/長方形 69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4" name="テキスト ボックス 69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橋りょう・トンネルを除くすべての施設類型において，類似団体平均より老朽化が進んでおり，特に，道路は平均値から大きくかい離している。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今後も，点検・診断や計画的な予防保全による長寿命化を進めていくなど，公共施設等の適正管理に努める。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262,519
261,572
677.86
141,331,406
140,296,035
929,061
70,806,025
140,727,154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100965</xdr:rowOff>
    </xdr:to>
    <xdr:cxnSp macro="">
      <xdr:nvCxnSpPr>
        <xdr:cNvPr id="55" name="直線コネクタ 54"/>
        <xdr:cNvCxnSpPr/>
      </xdr:nvCxnSpPr>
      <xdr:spPr>
        <a:xfrm flipV="1">
          <a:off x="4634865" y="560832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104792</xdr:rowOff>
    </xdr:from>
    <xdr:ext cx="340478" cy="259045"/>
    <xdr:sp macro="" textlink="">
      <xdr:nvSpPr>
        <xdr:cNvPr id="56" name="【図書館】&#10;有形固定資産減価償却率最小値テキスト"/>
        <xdr:cNvSpPr txBox="1"/>
      </xdr:nvSpPr>
      <xdr:spPr>
        <a:xfrm>
          <a:off x="4673600" y="71342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100965</xdr:rowOff>
    </xdr:from>
    <xdr:to>
      <xdr:col>24</xdr:col>
      <xdr:colOff>152400</xdr:colOff>
      <xdr:row>41</xdr:row>
      <xdr:rowOff>100965</xdr:rowOff>
    </xdr:to>
    <xdr:cxnSp macro="">
      <xdr:nvCxnSpPr>
        <xdr:cNvPr id="57" name="直線コネクタ 56"/>
        <xdr:cNvCxnSpPr/>
      </xdr:nvCxnSpPr>
      <xdr:spPr>
        <a:xfrm>
          <a:off x="4546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58" name="【図書館】&#10;有形固定資産減価償却率最大値テキスト"/>
        <xdr:cNvSpPr txBox="1"/>
      </xdr:nvSpPr>
      <xdr:spPr>
        <a:xfrm>
          <a:off x="4673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59" name="直線コネクタ 58"/>
        <xdr:cNvCxnSpPr/>
      </xdr:nvCxnSpPr>
      <xdr:spPr>
        <a:xfrm>
          <a:off x="4546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30497</xdr:rowOff>
    </xdr:from>
    <xdr:ext cx="405111" cy="259045"/>
    <xdr:sp macro="" textlink="">
      <xdr:nvSpPr>
        <xdr:cNvPr id="60" name="【図書館】&#10;有形固定資産減価償却率平均値テキスト"/>
        <xdr:cNvSpPr txBox="1"/>
      </xdr:nvSpPr>
      <xdr:spPr>
        <a:xfrm>
          <a:off x="4673600" y="637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61" name="フローチャート: 判断 60"/>
        <xdr:cNvSpPr/>
      </xdr:nvSpPr>
      <xdr:spPr>
        <a:xfrm>
          <a:off x="45847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25400</xdr:rowOff>
    </xdr:from>
    <xdr:to>
      <xdr:col>20</xdr:col>
      <xdr:colOff>38100</xdr:colOff>
      <xdr:row>37</xdr:row>
      <xdr:rowOff>127000</xdr:rowOff>
    </xdr:to>
    <xdr:sp macro="" textlink="">
      <xdr:nvSpPr>
        <xdr:cNvPr id="62" name="フローチャート: 判断 61"/>
        <xdr:cNvSpPr/>
      </xdr:nvSpPr>
      <xdr:spPr>
        <a:xfrm>
          <a:off x="3746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143527</xdr:rowOff>
    </xdr:from>
    <xdr:ext cx="405111" cy="259045"/>
    <xdr:sp macro="" textlink="">
      <xdr:nvSpPr>
        <xdr:cNvPr id="63" name="n_1aveValue【図書館】&#10;有形固定資産減価償却率"/>
        <xdr:cNvSpPr txBox="1"/>
      </xdr:nvSpPr>
      <xdr:spPr>
        <a:xfrm>
          <a:off x="35820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166370</xdr:rowOff>
    </xdr:from>
    <xdr:to>
      <xdr:col>15</xdr:col>
      <xdr:colOff>101600</xdr:colOff>
      <xdr:row>37</xdr:row>
      <xdr:rowOff>96520</xdr:rowOff>
    </xdr:to>
    <xdr:sp macro="" textlink="">
      <xdr:nvSpPr>
        <xdr:cNvPr id="64" name="フローチャート: 判断 63"/>
        <xdr:cNvSpPr/>
      </xdr:nvSpPr>
      <xdr:spPr>
        <a:xfrm>
          <a:off x="2857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35</xdr:row>
      <xdr:rowOff>113047</xdr:rowOff>
    </xdr:from>
    <xdr:ext cx="405111" cy="259045"/>
    <xdr:sp macro="" textlink="">
      <xdr:nvSpPr>
        <xdr:cNvPr id="65" name="n_2aveValue【図書館】&#10;有形固定資産減価償却率"/>
        <xdr:cNvSpPr txBox="1"/>
      </xdr:nvSpPr>
      <xdr:spPr>
        <a:xfrm>
          <a:off x="2705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17780</xdr:rowOff>
    </xdr:from>
    <xdr:to>
      <xdr:col>20</xdr:col>
      <xdr:colOff>38100</xdr:colOff>
      <xdr:row>38</xdr:row>
      <xdr:rowOff>119380</xdr:rowOff>
    </xdr:to>
    <xdr:sp macro="" textlink="">
      <xdr:nvSpPr>
        <xdr:cNvPr id="71" name="楕円 70"/>
        <xdr:cNvSpPr/>
      </xdr:nvSpPr>
      <xdr:spPr>
        <a:xfrm>
          <a:off x="3746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110507</xdr:rowOff>
    </xdr:from>
    <xdr:ext cx="405111" cy="259045"/>
    <xdr:sp macro="" textlink="">
      <xdr:nvSpPr>
        <xdr:cNvPr id="72" name="n_1mainValue【図書館】&#10;有形固定資産減価償却率"/>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1" name="テキスト ボックス 8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3" name="直線コネクタ 8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4" name="テキスト ボックス 8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5" name="直線コネクタ 8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6" name="テキスト ボックス 85"/>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7" name="直線コネクタ 8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88" name="テキスト ボックス 87"/>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89" name="直線コネクタ 8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0" name="テキスト ボックス 89"/>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1" name="直線コネクタ 9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2" name="テキスト ボックス 91"/>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3" name="直線コネクタ 9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4" name="テキスト ボックス 93"/>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141514</xdr:rowOff>
    </xdr:from>
    <xdr:to>
      <xdr:col>54</xdr:col>
      <xdr:colOff>189865</xdr:colOff>
      <xdr:row>41</xdr:row>
      <xdr:rowOff>68035</xdr:rowOff>
    </xdr:to>
    <xdr:cxnSp macro="">
      <xdr:nvCxnSpPr>
        <xdr:cNvPr id="98" name="直線コネクタ 97"/>
        <xdr:cNvCxnSpPr/>
      </xdr:nvCxnSpPr>
      <xdr:spPr>
        <a:xfrm flipV="1">
          <a:off x="10476865" y="5627914"/>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71862</xdr:rowOff>
    </xdr:from>
    <xdr:ext cx="469744" cy="259045"/>
    <xdr:sp macro="" textlink="">
      <xdr:nvSpPr>
        <xdr:cNvPr id="99" name="【図書館】&#10;一人当たり面積最小値テキスト"/>
        <xdr:cNvSpPr txBox="1"/>
      </xdr:nvSpPr>
      <xdr:spPr>
        <a:xfrm>
          <a:off x="10515600" y="71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68035</xdr:rowOff>
    </xdr:from>
    <xdr:to>
      <xdr:col>55</xdr:col>
      <xdr:colOff>88900</xdr:colOff>
      <xdr:row>41</xdr:row>
      <xdr:rowOff>68035</xdr:rowOff>
    </xdr:to>
    <xdr:cxnSp macro="">
      <xdr:nvCxnSpPr>
        <xdr:cNvPr id="100" name="直線コネクタ 99"/>
        <xdr:cNvCxnSpPr/>
      </xdr:nvCxnSpPr>
      <xdr:spPr>
        <a:xfrm>
          <a:off x="10388600" y="709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88191</xdr:rowOff>
    </xdr:from>
    <xdr:ext cx="469744" cy="259045"/>
    <xdr:sp macro="" textlink="">
      <xdr:nvSpPr>
        <xdr:cNvPr id="101" name="【図書館】&#10;一人当たり面積最大値テキスト"/>
        <xdr:cNvSpPr txBox="1"/>
      </xdr:nvSpPr>
      <xdr:spPr>
        <a:xfrm>
          <a:off x="10515600" y="54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141514</xdr:rowOff>
    </xdr:from>
    <xdr:to>
      <xdr:col>55</xdr:col>
      <xdr:colOff>88900</xdr:colOff>
      <xdr:row>32</xdr:row>
      <xdr:rowOff>141514</xdr:rowOff>
    </xdr:to>
    <xdr:cxnSp macro="">
      <xdr:nvCxnSpPr>
        <xdr:cNvPr id="102" name="直線コネクタ 101"/>
        <xdr:cNvCxnSpPr/>
      </xdr:nvCxnSpPr>
      <xdr:spPr>
        <a:xfrm>
          <a:off x="10388600" y="56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60977</xdr:rowOff>
    </xdr:from>
    <xdr:ext cx="469744" cy="259045"/>
    <xdr:sp macro="" textlink="">
      <xdr:nvSpPr>
        <xdr:cNvPr id="103" name="【図書館】&#10;一人当たり面積平均値テキスト"/>
        <xdr:cNvSpPr txBox="1"/>
      </xdr:nvSpPr>
      <xdr:spPr>
        <a:xfrm>
          <a:off x="10515600" y="640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04" name="フローチャート: 判断 103"/>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115207</xdr:rowOff>
    </xdr:from>
    <xdr:to>
      <xdr:col>50</xdr:col>
      <xdr:colOff>165100</xdr:colOff>
      <xdr:row>38</xdr:row>
      <xdr:rowOff>45357</xdr:rowOff>
    </xdr:to>
    <xdr:sp macro="" textlink="">
      <xdr:nvSpPr>
        <xdr:cNvPr id="105" name="フローチャート: 判断 104"/>
        <xdr:cNvSpPr/>
      </xdr:nvSpPr>
      <xdr:spPr>
        <a:xfrm>
          <a:off x="9588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36484</xdr:rowOff>
    </xdr:from>
    <xdr:ext cx="469744" cy="259045"/>
    <xdr:sp macro="" textlink="">
      <xdr:nvSpPr>
        <xdr:cNvPr id="106" name="n_1aveValue【図書館】&#10;一人当たり面積"/>
        <xdr:cNvSpPr txBox="1"/>
      </xdr:nvSpPr>
      <xdr:spPr>
        <a:xfrm>
          <a:off x="9391727" y="655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115207</xdr:rowOff>
    </xdr:from>
    <xdr:to>
      <xdr:col>46</xdr:col>
      <xdr:colOff>38100</xdr:colOff>
      <xdr:row>38</xdr:row>
      <xdr:rowOff>45357</xdr:rowOff>
    </xdr:to>
    <xdr:sp macro="" textlink="">
      <xdr:nvSpPr>
        <xdr:cNvPr id="107" name="フローチャート: 判断 106"/>
        <xdr:cNvSpPr/>
      </xdr:nvSpPr>
      <xdr:spPr>
        <a:xfrm>
          <a:off x="8699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61884</xdr:rowOff>
    </xdr:from>
    <xdr:ext cx="469744" cy="259045"/>
    <xdr:sp macro="" textlink="">
      <xdr:nvSpPr>
        <xdr:cNvPr id="108" name="n_2aveValue【図書館】&#10;一人当たり面積"/>
        <xdr:cNvSpPr txBox="1"/>
      </xdr:nvSpPr>
      <xdr:spPr>
        <a:xfrm>
          <a:off x="85154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164193</xdr:rowOff>
    </xdr:from>
    <xdr:to>
      <xdr:col>50</xdr:col>
      <xdr:colOff>165100</xdr:colOff>
      <xdr:row>36</xdr:row>
      <xdr:rowOff>94343</xdr:rowOff>
    </xdr:to>
    <xdr:sp macro="" textlink="">
      <xdr:nvSpPr>
        <xdr:cNvPr id="114" name="楕円 113"/>
        <xdr:cNvSpPr/>
      </xdr:nvSpPr>
      <xdr:spPr>
        <a:xfrm>
          <a:off x="9588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34</xdr:row>
      <xdr:rowOff>110870</xdr:rowOff>
    </xdr:from>
    <xdr:ext cx="469744" cy="259045"/>
    <xdr:sp macro="" textlink="">
      <xdr:nvSpPr>
        <xdr:cNvPr id="115" name="n_1mainValue【図書館】&#10;一人当たり面積"/>
        <xdr:cNvSpPr txBox="1"/>
      </xdr:nvSpPr>
      <xdr:spPr>
        <a:xfrm>
          <a:off x="9391727" y="594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6" name="テキスト ボックス 12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27" name="直線コネクタ 126"/>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28" name="テキスト ボックス 127"/>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29" name="直線コネクタ 128"/>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0" name="テキスト ボックス 129"/>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1" name="直線コネクタ 130"/>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2" name="テキスト ボックス 131"/>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3" name="直線コネクタ 132"/>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34" name="テキスト ボックス 133"/>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155448</xdr:rowOff>
    </xdr:from>
    <xdr:to>
      <xdr:col>24</xdr:col>
      <xdr:colOff>62865</xdr:colOff>
      <xdr:row>63</xdr:row>
      <xdr:rowOff>144018</xdr:rowOff>
    </xdr:to>
    <xdr:cxnSp macro="">
      <xdr:nvCxnSpPr>
        <xdr:cNvPr id="138" name="直線コネクタ 137"/>
        <xdr:cNvCxnSpPr/>
      </xdr:nvCxnSpPr>
      <xdr:spPr>
        <a:xfrm flipV="1">
          <a:off x="4634865" y="9756648"/>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147845</xdr:rowOff>
    </xdr:from>
    <xdr:ext cx="405111" cy="259045"/>
    <xdr:sp macro="" textlink="">
      <xdr:nvSpPr>
        <xdr:cNvPr id="139" name="【体育館・プール】&#10;有形固定資産減価償却率最小値テキスト"/>
        <xdr:cNvSpPr txBox="1"/>
      </xdr:nvSpPr>
      <xdr:spPr>
        <a:xfrm>
          <a:off x="4673600" y="1094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144018</xdr:rowOff>
    </xdr:from>
    <xdr:to>
      <xdr:col>24</xdr:col>
      <xdr:colOff>152400</xdr:colOff>
      <xdr:row>63</xdr:row>
      <xdr:rowOff>144018</xdr:rowOff>
    </xdr:to>
    <xdr:cxnSp macro="">
      <xdr:nvCxnSpPr>
        <xdr:cNvPr id="140" name="直線コネクタ 139"/>
        <xdr:cNvCxnSpPr/>
      </xdr:nvCxnSpPr>
      <xdr:spPr>
        <a:xfrm>
          <a:off x="4546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102125</xdr:rowOff>
    </xdr:from>
    <xdr:ext cx="405111" cy="259045"/>
    <xdr:sp macro="" textlink="">
      <xdr:nvSpPr>
        <xdr:cNvPr id="141" name="【体育館・プール】&#10;有形固定資産減価償却率最大値テキスト"/>
        <xdr:cNvSpPr txBox="1"/>
      </xdr:nvSpPr>
      <xdr:spPr>
        <a:xfrm>
          <a:off x="4673600" y="953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155448</xdr:rowOff>
    </xdr:from>
    <xdr:to>
      <xdr:col>24</xdr:col>
      <xdr:colOff>152400</xdr:colOff>
      <xdr:row>56</xdr:row>
      <xdr:rowOff>155448</xdr:rowOff>
    </xdr:to>
    <xdr:cxnSp macro="">
      <xdr:nvCxnSpPr>
        <xdr:cNvPr id="142" name="直線コネクタ 141"/>
        <xdr:cNvCxnSpPr/>
      </xdr:nvCxnSpPr>
      <xdr:spPr>
        <a:xfrm>
          <a:off x="4546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149369</xdr:rowOff>
    </xdr:from>
    <xdr:ext cx="405111" cy="259045"/>
    <xdr:sp macro="" textlink="">
      <xdr:nvSpPr>
        <xdr:cNvPr id="143" name="【体育館・プール】&#10;有形固定資産減価償却率平均値テキスト"/>
        <xdr:cNvSpPr txBox="1"/>
      </xdr:nvSpPr>
      <xdr:spPr>
        <a:xfrm>
          <a:off x="4673600" y="10264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170942</xdr:rowOff>
    </xdr:from>
    <xdr:to>
      <xdr:col>24</xdr:col>
      <xdr:colOff>114300</xdr:colOff>
      <xdr:row>60</xdr:row>
      <xdr:rowOff>101092</xdr:rowOff>
    </xdr:to>
    <xdr:sp macro="" textlink="">
      <xdr:nvSpPr>
        <xdr:cNvPr id="144" name="フローチャート: 判断 143"/>
        <xdr:cNvSpPr/>
      </xdr:nvSpPr>
      <xdr:spPr>
        <a:xfrm>
          <a:off x="4584700" y="1028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118364</xdr:rowOff>
    </xdr:from>
    <xdr:to>
      <xdr:col>20</xdr:col>
      <xdr:colOff>38100</xdr:colOff>
      <xdr:row>60</xdr:row>
      <xdr:rowOff>48514</xdr:rowOff>
    </xdr:to>
    <xdr:sp macro="" textlink="">
      <xdr:nvSpPr>
        <xdr:cNvPr id="145" name="フローチャート: 判断 144"/>
        <xdr:cNvSpPr/>
      </xdr:nvSpPr>
      <xdr:spPr>
        <a:xfrm>
          <a:off x="3746500" y="1023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65041</xdr:rowOff>
    </xdr:from>
    <xdr:ext cx="405111" cy="259045"/>
    <xdr:sp macro="" textlink="">
      <xdr:nvSpPr>
        <xdr:cNvPr id="146" name="n_1aveValue【体育館・プール】&#10;有形固定資産減価償却率"/>
        <xdr:cNvSpPr txBox="1"/>
      </xdr:nvSpPr>
      <xdr:spPr>
        <a:xfrm>
          <a:off x="3582044" y="10009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72644</xdr:rowOff>
    </xdr:from>
    <xdr:to>
      <xdr:col>15</xdr:col>
      <xdr:colOff>101600</xdr:colOff>
      <xdr:row>60</xdr:row>
      <xdr:rowOff>2794</xdr:rowOff>
    </xdr:to>
    <xdr:sp macro="" textlink="">
      <xdr:nvSpPr>
        <xdr:cNvPr id="147" name="フローチャート: 判断 146"/>
        <xdr:cNvSpPr/>
      </xdr:nvSpPr>
      <xdr:spPr>
        <a:xfrm>
          <a:off x="2857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19321</xdr:rowOff>
    </xdr:from>
    <xdr:ext cx="405111" cy="259045"/>
    <xdr:sp macro="" textlink="">
      <xdr:nvSpPr>
        <xdr:cNvPr id="148" name="n_2aveValue【体育館・プール】&#10;有形固定資産減価償却率"/>
        <xdr:cNvSpPr txBox="1"/>
      </xdr:nvSpPr>
      <xdr:spPr>
        <a:xfrm>
          <a:off x="2705744" y="996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49" name="テキスト ボックス 14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0" name="テキスト ボックス 14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1" name="テキスト ボックス 15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2" name="テキスト ボックス 15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3" name="テキスト ボックス 15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33782</xdr:rowOff>
    </xdr:from>
    <xdr:to>
      <xdr:col>20</xdr:col>
      <xdr:colOff>38100</xdr:colOff>
      <xdr:row>60</xdr:row>
      <xdr:rowOff>135382</xdr:rowOff>
    </xdr:to>
    <xdr:sp macro="" textlink="">
      <xdr:nvSpPr>
        <xdr:cNvPr id="154" name="楕円 153"/>
        <xdr:cNvSpPr/>
      </xdr:nvSpPr>
      <xdr:spPr>
        <a:xfrm>
          <a:off x="3746500" y="1032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126509</xdr:rowOff>
    </xdr:from>
    <xdr:ext cx="405111" cy="259045"/>
    <xdr:sp macro="" textlink="">
      <xdr:nvSpPr>
        <xdr:cNvPr id="155" name="n_1mainValue【体育館・プール】&#10;有形固定資産減価償却率"/>
        <xdr:cNvSpPr txBox="1"/>
      </xdr:nvSpPr>
      <xdr:spPr>
        <a:xfrm>
          <a:off x="3582044" y="1041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4" name="テキスト ボックス 16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5" name="直線コネクタ 16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66" name="直線コネクタ 16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67" name="テキスト ボックス 166"/>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68" name="直線コネクタ 16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69" name="テキスト ボックス 168"/>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70" name="直線コネクタ 16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71" name="テキスト ボックス 170"/>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72" name="直線コネクタ 17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73" name="テキスト ボックス 172"/>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74" name="直線コネクタ 17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75" name="テキスト ボックス 174"/>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76" name="直線コネクタ 17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77" name="テキスト ボックス 176"/>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9" name="テキスト ボックス 17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59</xdr:row>
      <xdr:rowOff>125730</xdr:rowOff>
    </xdr:from>
    <xdr:to>
      <xdr:col>54</xdr:col>
      <xdr:colOff>189865</xdr:colOff>
      <xdr:row>64</xdr:row>
      <xdr:rowOff>68580</xdr:rowOff>
    </xdr:to>
    <xdr:cxnSp macro="">
      <xdr:nvCxnSpPr>
        <xdr:cNvPr id="181" name="直線コネクタ 180"/>
        <xdr:cNvCxnSpPr/>
      </xdr:nvCxnSpPr>
      <xdr:spPr>
        <a:xfrm flipV="1">
          <a:off x="10476865" y="10241280"/>
          <a:ext cx="0"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72407</xdr:rowOff>
    </xdr:from>
    <xdr:ext cx="469744" cy="259045"/>
    <xdr:sp macro="" textlink="">
      <xdr:nvSpPr>
        <xdr:cNvPr id="182" name="【体育館・プール】&#10;一人当たり面積最小値テキスト"/>
        <xdr:cNvSpPr txBox="1"/>
      </xdr:nvSpPr>
      <xdr:spPr>
        <a:xfrm>
          <a:off x="10515600" y="1104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68580</xdr:rowOff>
    </xdr:from>
    <xdr:to>
      <xdr:col>55</xdr:col>
      <xdr:colOff>88900</xdr:colOff>
      <xdr:row>64</xdr:row>
      <xdr:rowOff>68580</xdr:rowOff>
    </xdr:to>
    <xdr:cxnSp macro="">
      <xdr:nvCxnSpPr>
        <xdr:cNvPr id="183" name="直線コネクタ 182"/>
        <xdr:cNvCxnSpPr/>
      </xdr:nvCxnSpPr>
      <xdr:spPr>
        <a:xfrm>
          <a:off x="10388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58</xdr:row>
      <xdr:rowOff>72407</xdr:rowOff>
    </xdr:from>
    <xdr:ext cx="469744" cy="259045"/>
    <xdr:sp macro="" textlink="">
      <xdr:nvSpPr>
        <xdr:cNvPr id="184" name="【体育館・プール】&#10;一人当たり面積最大値テキスト"/>
        <xdr:cNvSpPr txBox="1"/>
      </xdr:nvSpPr>
      <xdr:spPr>
        <a:xfrm>
          <a:off x="10515600" y="1001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125730</xdr:rowOff>
    </xdr:from>
    <xdr:to>
      <xdr:col>55</xdr:col>
      <xdr:colOff>88900</xdr:colOff>
      <xdr:row>59</xdr:row>
      <xdr:rowOff>125730</xdr:rowOff>
    </xdr:to>
    <xdr:cxnSp macro="">
      <xdr:nvCxnSpPr>
        <xdr:cNvPr id="185" name="直線コネクタ 184"/>
        <xdr:cNvCxnSpPr/>
      </xdr:nvCxnSpPr>
      <xdr:spPr>
        <a:xfrm>
          <a:off x="10388600" y="10241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81115</xdr:rowOff>
    </xdr:from>
    <xdr:ext cx="469744" cy="259045"/>
    <xdr:sp macro="" textlink="">
      <xdr:nvSpPr>
        <xdr:cNvPr id="186" name="【体育館・プール】&#10;一人当たり面積平均値テキスト"/>
        <xdr:cNvSpPr txBox="1"/>
      </xdr:nvSpPr>
      <xdr:spPr>
        <a:xfrm>
          <a:off x="10515600" y="10711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102688</xdr:rowOff>
    </xdr:from>
    <xdr:to>
      <xdr:col>55</xdr:col>
      <xdr:colOff>50800</xdr:colOff>
      <xdr:row>63</xdr:row>
      <xdr:rowOff>32838</xdr:rowOff>
    </xdr:to>
    <xdr:sp macro="" textlink="">
      <xdr:nvSpPr>
        <xdr:cNvPr id="187" name="フローチャート: 判断 186"/>
        <xdr:cNvSpPr/>
      </xdr:nvSpPr>
      <xdr:spPr>
        <a:xfrm>
          <a:off x="10426700" y="1073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92891</xdr:rowOff>
    </xdr:from>
    <xdr:to>
      <xdr:col>50</xdr:col>
      <xdr:colOff>165100</xdr:colOff>
      <xdr:row>63</xdr:row>
      <xdr:rowOff>23041</xdr:rowOff>
    </xdr:to>
    <xdr:sp macro="" textlink="">
      <xdr:nvSpPr>
        <xdr:cNvPr id="188" name="フローチャート: 判断 187"/>
        <xdr:cNvSpPr/>
      </xdr:nvSpPr>
      <xdr:spPr>
        <a:xfrm>
          <a:off x="9588500" y="1072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14168</xdr:rowOff>
    </xdr:from>
    <xdr:ext cx="469744" cy="259045"/>
    <xdr:sp macro="" textlink="">
      <xdr:nvSpPr>
        <xdr:cNvPr id="189" name="n_1aveValue【体育館・プール】&#10;一人当たり面積"/>
        <xdr:cNvSpPr txBox="1"/>
      </xdr:nvSpPr>
      <xdr:spPr>
        <a:xfrm>
          <a:off x="9391727" y="1081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141877</xdr:rowOff>
    </xdr:from>
    <xdr:to>
      <xdr:col>46</xdr:col>
      <xdr:colOff>38100</xdr:colOff>
      <xdr:row>63</xdr:row>
      <xdr:rowOff>72027</xdr:rowOff>
    </xdr:to>
    <xdr:sp macro="" textlink="">
      <xdr:nvSpPr>
        <xdr:cNvPr id="190" name="フローチャート: 判断 189"/>
        <xdr:cNvSpPr/>
      </xdr:nvSpPr>
      <xdr:spPr>
        <a:xfrm>
          <a:off x="8699500" y="107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88554</xdr:rowOff>
    </xdr:from>
    <xdr:ext cx="469744" cy="259045"/>
    <xdr:sp macro="" textlink="">
      <xdr:nvSpPr>
        <xdr:cNvPr id="191" name="n_2aveValue【体育館・プール】&#10;一人当たり面積"/>
        <xdr:cNvSpPr txBox="1"/>
      </xdr:nvSpPr>
      <xdr:spPr>
        <a:xfrm>
          <a:off x="8515427" y="1054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2" name="テキスト ボックス 19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3" name="テキスト ボックス 19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4" name="テキスト ボックス 19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5" name="テキスト ボックス 19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6" name="テキスト ボックス 19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135346</xdr:rowOff>
    </xdr:from>
    <xdr:to>
      <xdr:col>50</xdr:col>
      <xdr:colOff>165100</xdr:colOff>
      <xdr:row>55</xdr:row>
      <xdr:rowOff>65496</xdr:rowOff>
    </xdr:to>
    <xdr:sp macro="" textlink="">
      <xdr:nvSpPr>
        <xdr:cNvPr id="197" name="楕円 196"/>
        <xdr:cNvSpPr/>
      </xdr:nvSpPr>
      <xdr:spPr>
        <a:xfrm>
          <a:off x="9588500" y="939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53</xdr:row>
      <xdr:rowOff>82023</xdr:rowOff>
    </xdr:from>
    <xdr:ext cx="469744" cy="259045"/>
    <xdr:sp macro="" textlink="">
      <xdr:nvSpPr>
        <xdr:cNvPr id="198" name="n_1mainValue【体育館・プール】&#10;一人当たり面積"/>
        <xdr:cNvSpPr txBox="1"/>
      </xdr:nvSpPr>
      <xdr:spPr>
        <a:xfrm>
          <a:off x="9391727" y="916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9" name="正方形/長方形 19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0" name="正方形/長方形 19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1" name="正方形/長方形 20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2" name="正方形/長方形 20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3" name="正方形/長方形 20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4" name="正方形/長方形 20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5" name="正方形/長方形 20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6" name="正方形/長方形 20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07" name="正方形/長方形 20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8" name="正方形/長方形 20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9" name="正方形/長方形 20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0" name="正方形/長方形 20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1" name="正方形/長方形 21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2" name="正方形/長方形 21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3" name="正方形/長方形 21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4" name="正方形/長方形 21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15" name="正方形/長方形 21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6" name="正方形/長方形 21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7" name="正方形/長方形 21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8" name="正方形/長方形 21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19" name="正方形/長方形 21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0" name="正方形/長方形 21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1" name="正方形/長方形 22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2" name="正方形/長方形 22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23" name="テキスト ボックス 22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24" name="直線コネクタ 22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25" name="テキスト ボックス 224"/>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26" name="直線コネクタ 22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27" name="テキスト ボックス 22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28" name="直線コネクタ 22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29" name="テキスト ボックス 22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30" name="直線コネクタ 22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31" name="テキスト ボックス 23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32" name="直線コネクタ 23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33" name="テキスト ボックス 23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34" name="直線コネクタ 23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35" name="テキスト ボックス 234"/>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36" name="直線コネクタ 23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37" name="テキスト ボックス 23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3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129539</xdr:rowOff>
    </xdr:to>
    <xdr:cxnSp macro="">
      <xdr:nvCxnSpPr>
        <xdr:cNvPr id="239" name="直線コネクタ 238"/>
        <xdr:cNvCxnSpPr/>
      </xdr:nvCxnSpPr>
      <xdr:spPr>
        <a:xfrm flipV="1">
          <a:off x="4634865" y="17145000"/>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133366</xdr:rowOff>
    </xdr:from>
    <xdr:ext cx="405111" cy="259045"/>
    <xdr:sp macro="" textlink="">
      <xdr:nvSpPr>
        <xdr:cNvPr id="240" name="【市民会館】&#10;有形固定資産減価償却率最小値テキスト"/>
        <xdr:cNvSpPr txBox="1"/>
      </xdr:nvSpPr>
      <xdr:spPr>
        <a:xfrm>
          <a:off x="4673600" y="1864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129539</xdr:rowOff>
    </xdr:from>
    <xdr:to>
      <xdr:col>24</xdr:col>
      <xdr:colOff>152400</xdr:colOff>
      <xdr:row>108</xdr:row>
      <xdr:rowOff>129539</xdr:rowOff>
    </xdr:to>
    <xdr:cxnSp macro="">
      <xdr:nvCxnSpPr>
        <xdr:cNvPr id="241" name="直線コネクタ 240"/>
        <xdr:cNvCxnSpPr/>
      </xdr:nvCxnSpPr>
      <xdr:spPr>
        <a:xfrm>
          <a:off x="4546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242"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243" name="直線コネクタ 242"/>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11447</xdr:rowOff>
    </xdr:from>
    <xdr:ext cx="405111" cy="259045"/>
    <xdr:sp macro="" textlink="">
      <xdr:nvSpPr>
        <xdr:cNvPr id="244" name="【市民会館】&#10;有形固定資産減価償却率平均値テキスト"/>
        <xdr:cNvSpPr txBox="1"/>
      </xdr:nvSpPr>
      <xdr:spPr>
        <a:xfrm>
          <a:off x="4673600" y="1801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33020</xdr:rowOff>
    </xdr:from>
    <xdr:to>
      <xdr:col>24</xdr:col>
      <xdr:colOff>114300</xdr:colOff>
      <xdr:row>105</xdr:row>
      <xdr:rowOff>134620</xdr:rowOff>
    </xdr:to>
    <xdr:sp macro="" textlink="">
      <xdr:nvSpPr>
        <xdr:cNvPr id="245" name="フローチャート: 判断 244"/>
        <xdr:cNvSpPr/>
      </xdr:nvSpPr>
      <xdr:spPr>
        <a:xfrm>
          <a:off x="45847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78739</xdr:rowOff>
    </xdr:from>
    <xdr:to>
      <xdr:col>20</xdr:col>
      <xdr:colOff>38100</xdr:colOff>
      <xdr:row>106</xdr:row>
      <xdr:rowOff>8889</xdr:rowOff>
    </xdr:to>
    <xdr:sp macro="" textlink="">
      <xdr:nvSpPr>
        <xdr:cNvPr id="246" name="フローチャート: 判断 245"/>
        <xdr:cNvSpPr/>
      </xdr:nvSpPr>
      <xdr:spPr>
        <a:xfrm>
          <a:off x="3746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106</xdr:row>
      <xdr:rowOff>16</xdr:rowOff>
    </xdr:from>
    <xdr:ext cx="405111" cy="259045"/>
    <xdr:sp macro="" textlink="">
      <xdr:nvSpPr>
        <xdr:cNvPr id="247" name="n_1aveValue【市民会館】&#10;有形固定資産減価償却率"/>
        <xdr:cNvSpPr txBox="1"/>
      </xdr:nvSpPr>
      <xdr:spPr>
        <a:xfrm>
          <a:off x="3582044" y="1817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2539</xdr:rowOff>
    </xdr:from>
    <xdr:to>
      <xdr:col>15</xdr:col>
      <xdr:colOff>101600</xdr:colOff>
      <xdr:row>105</xdr:row>
      <xdr:rowOff>104139</xdr:rowOff>
    </xdr:to>
    <xdr:sp macro="" textlink="">
      <xdr:nvSpPr>
        <xdr:cNvPr id="248" name="フローチャート: 判断 247"/>
        <xdr:cNvSpPr/>
      </xdr:nvSpPr>
      <xdr:spPr>
        <a:xfrm>
          <a:off x="2857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120666</xdr:rowOff>
    </xdr:from>
    <xdr:ext cx="405111" cy="259045"/>
    <xdr:sp macro="" textlink="">
      <xdr:nvSpPr>
        <xdr:cNvPr id="249" name="n_2aveValue【市民会館】&#10;有形固定資産減価償却率"/>
        <xdr:cNvSpPr txBox="1"/>
      </xdr:nvSpPr>
      <xdr:spPr>
        <a:xfrm>
          <a:off x="2705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50" name="テキスト ボックス 24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51" name="テキスト ボックス 25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52" name="テキスト ボックス 25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53" name="テキスト ボックス 25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54" name="テキスト ボックス 25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141605</xdr:rowOff>
    </xdr:from>
    <xdr:to>
      <xdr:col>20</xdr:col>
      <xdr:colOff>38100</xdr:colOff>
      <xdr:row>105</xdr:row>
      <xdr:rowOff>71755</xdr:rowOff>
    </xdr:to>
    <xdr:sp macro="" textlink="">
      <xdr:nvSpPr>
        <xdr:cNvPr id="255" name="楕円 254"/>
        <xdr:cNvSpPr/>
      </xdr:nvSpPr>
      <xdr:spPr>
        <a:xfrm>
          <a:off x="3746500" y="17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88282</xdr:rowOff>
    </xdr:from>
    <xdr:ext cx="405111" cy="259045"/>
    <xdr:sp macro="" textlink="">
      <xdr:nvSpPr>
        <xdr:cNvPr id="256" name="n_1mainValue【市民会館】&#10;有形固定資産減価償却率"/>
        <xdr:cNvSpPr txBox="1"/>
      </xdr:nvSpPr>
      <xdr:spPr>
        <a:xfrm>
          <a:off x="3582044" y="1774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57" name="正方形/長方形 25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8" name="正方形/長方形 25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9" name="正方形/長方形 25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0" name="正方形/長方形 25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1" name="正方形/長方形 26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2" name="正方形/長方形 26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3" name="正方形/長方形 26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4" name="正方形/長方形 26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65" name="テキスト ボックス 26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66" name="直線コネクタ 26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67" name="直線コネクタ 26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68" name="テキスト ボックス 26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69" name="直線コネクタ 26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70" name="テキスト ボックス 26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71" name="直線コネクタ 27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72" name="テキスト ボックス 27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73" name="直線コネクタ 27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74" name="テキスト ボックス 27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75" name="直線コネクタ 27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76" name="テキスト ボックス 27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77" name="直線コネクタ 27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78" name="テキスト ボックス 27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7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30480</xdr:rowOff>
    </xdr:from>
    <xdr:to>
      <xdr:col>54</xdr:col>
      <xdr:colOff>189865</xdr:colOff>
      <xdr:row>108</xdr:row>
      <xdr:rowOff>114300</xdr:rowOff>
    </xdr:to>
    <xdr:cxnSp macro="">
      <xdr:nvCxnSpPr>
        <xdr:cNvPr id="280" name="直線コネクタ 279"/>
        <xdr:cNvCxnSpPr/>
      </xdr:nvCxnSpPr>
      <xdr:spPr>
        <a:xfrm flipV="1">
          <a:off x="10476865" y="171754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281" name="【市民会館】&#10;一人当たり面積最小値テキスト"/>
        <xdr:cNvSpPr txBox="1"/>
      </xdr:nvSpPr>
      <xdr:spPr>
        <a:xfrm>
          <a:off x="10515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282" name="直線コネクタ 281"/>
        <xdr:cNvCxnSpPr/>
      </xdr:nvCxnSpPr>
      <xdr:spPr>
        <a:xfrm>
          <a:off x="10388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148607</xdr:rowOff>
    </xdr:from>
    <xdr:ext cx="469744" cy="259045"/>
    <xdr:sp macro="" textlink="">
      <xdr:nvSpPr>
        <xdr:cNvPr id="283" name="【市民会館】&#10;一人当たり面積最大値テキスト"/>
        <xdr:cNvSpPr txBox="1"/>
      </xdr:nvSpPr>
      <xdr:spPr>
        <a:xfrm>
          <a:off x="10515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30480</xdr:rowOff>
    </xdr:from>
    <xdr:to>
      <xdr:col>55</xdr:col>
      <xdr:colOff>88900</xdr:colOff>
      <xdr:row>100</xdr:row>
      <xdr:rowOff>30480</xdr:rowOff>
    </xdr:to>
    <xdr:cxnSp macro="">
      <xdr:nvCxnSpPr>
        <xdr:cNvPr id="284" name="直線コネクタ 283"/>
        <xdr:cNvCxnSpPr/>
      </xdr:nvCxnSpPr>
      <xdr:spPr>
        <a:xfrm>
          <a:off x="10388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22877</xdr:rowOff>
    </xdr:from>
    <xdr:ext cx="469744" cy="259045"/>
    <xdr:sp macro="" textlink="">
      <xdr:nvSpPr>
        <xdr:cNvPr id="285" name="【市民会館】&#10;一人当たり面積平均値テキスト"/>
        <xdr:cNvSpPr txBox="1"/>
      </xdr:nvSpPr>
      <xdr:spPr>
        <a:xfrm>
          <a:off x="10515600" y="1802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286" name="フローチャート: 判断 285"/>
        <xdr:cNvSpPr/>
      </xdr:nvSpPr>
      <xdr:spPr>
        <a:xfrm>
          <a:off x="10426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287" name="フローチャート: 判断 286"/>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6366</xdr:rowOff>
    </xdr:from>
    <xdr:ext cx="469744" cy="259045"/>
    <xdr:sp macro="" textlink="">
      <xdr:nvSpPr>
        <xdr:cNvPr id="288" name="n_1aveValue【市民会館】&#10;一人当たり面積"/>
        <xdr:cNvSpPr txBox="1"/>
      </xdr:nvSpPr>
      <xdr:spPr>
        <a:xfrm>
          <a:off x="9391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74930</xdr:rowOff>
    </xdr:from>
    <xdr:to>
      <xdr:col>46</xdr:col>
      <xdr:colOff>38100</xdr:colOff>
      <xdr:row>106</xdr:row>
      <xdr:rowOff>5080</xdr:rowOff>
    </xdr:to>
    <xdr:sp macro="" textlink="">
      <xdr:nvSpPr>
        <xdr:cNvPr id="289" name="フローチャート: 判断 288"/>
        <xdr:cNvSpPr/>
      </xdr:nvSpPr>
      <xdr:spPr>
        <a:xfrm>
          <a:off x="8699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21607</xdr:rowOff>
    </xdr:from>
    <xdr:ext cx="469744" cy="259045"/>
    <xdr:sp macro="" textlink="">
      <xdr:nvSpPr>
        <xdr:cNvPr id="290" name="n_2aveValue【市民会館】&#10;一人当たり面積"/>
        <xdr:cNvSpPr txBox="1"/>
      </xdr:nvSpPr>
      <xdr:spPr>
        <a:xfrm>
          <a:off x="8515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91" name="テキスト ボックス 29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92" name="テキスト ボックス 29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93" name="テキスト ボックス 29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94" name="テキスト ボックス 29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95" name="テキスト ボックス 29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63500</xdr:rowOff>
    </xdr:from>
    <xdr:to>
      <xdr:col>50</xdr:col>
      <xdr:colOff>165100</xdr:colOff>
      <xdr:row>106</xdr:row>
      <xdr:rowOff>165100</xdr:rowOff>
    </xdr:to>
    <xdr:sp macro="" textlink="">
      <xdr:nvSpPr>
        <xdr:cNvPr id="296" name="楕円 295"/>
        <xdr:cNvSpPr/>
      </xdr:nvSpPr>
      <xdr:spPr>
        <a:xfrm>
          <a:off x="9588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106</xdr:row>
      <xdr:rowOff>156227</xdr:rowOff>
    </xdr:from>
    <xdr:ext cx="469744" cy="259045"/>
    <xdr:sp macro="" textlink="">
      <xdr:nvSpPr>
        <xdr:cNvPr id="297" name="n_1mainValue【市民会館】&#10;一人当たり面積"/>
        <xdr:cNvSpPr txBox="1"/>
      </xdr:nvSpPr>
      <xdr:spPr>
        <a:xfrm>
          <a:off x="93917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08" name="テキスト ボックス 30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9" name="直線コネクタ 30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10" name="テキスト ボックス 30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1" name="直線コネクタ 31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2" name="テキスト ボックス 31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3" name="直線コネクタ 31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4" name="テキスト ボックス 31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5" name="直線コネクタ 31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6" name="テキスト ボックス 31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7" name="直線コネクタ 31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18" name="テキスト ボックス 31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20" name="テキスト ボックス 31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120015</xdr:rowOff>
    </xdr:from>
    <xdr:to>
      <xdr:col>85</xdr:col>
      <xdr:colOff>126364</xdr:colOff>
      <xdr:row>41</xdr:row>
      <xdr:rowOff>15240</xdr:rowOff>
    </xdr:to>
    <xdr:cxnSp macro="">
      <xdr:nvCxnSpPr>
        <xdr:cNvPr id="322" name="直線コネクタ 321"/>
        <xdr:cNvCxnSpPr/>
      </xdr:nvCxnSpPr>
      <xdr:spPr>
        <a:xfrm flipV="1">
          <a:off x="16318864" y="5949315"/>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323" name="【一般廃棄物処理施設】&#10;有形固定資産減価償却率最小値テキスト"/>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324" name="直線コネクタ 323"/>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66692</xdr:rowOff>
    </xdr:from>
    <xdr:ext cx="405111" cy="259045"/>
    <xdr:sp macro="" textlink="">
      <xdr:nvSpPr>
        <xdr:cNvPr id="325" name="【一般廃棄物処理施設】&#10;有形固定資産減価償却率最大値テキスト"/>
        <xdr:cNvSpPr txBox="1"/>
      </xdr:nvSpPr>
      <xdr:spPr>
        <a:xfrm>
          <a:off x="16357600"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120015</xdr:rowOff>
    </xdr:from>
    <xdr:to>
      <xdr:col>86</xdr:col>
      <xdr:colOff>25400</xdr:colOff>
      <xdr:row>34</xdr:row>
      <xdr:rowOff>120015</xdr:rowOff>
    </xdr:to>
    <xdr:cxnSp macro="">
      <xdr:nvCxnSpPr>
        <xdr:cNvPr id="326" name="直線コネクタ 325"/>
        <xdr:cNvCxnSpPr/>
      </xdr:nvCxnSpPr>
      <xdr:spPr>
        <a:xfrm>
          <a:off x="16230600" y="594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76217</xdr:rowOff>
    </xdr:from>
    <xdr:ext cx="405111" cy="259045"/>
    <xdr:sp macro="" textlink="">
      <xdr:nvSpPr>
        <xdr:cNvPr id="327" name="【一般廃棄物処理施設】&#10;有形固定資産減価償却率平均値テキスト"/>
        <xdr:cNvSpPr txBox="1"/>
      </xdr:nvSpPr>
      <xdr:spPr>
        <a:xfrm>
          <a:off x="16357600" y="6419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97790</xdr:rowOff>
    </xdr:from>
    <xdr:to>
      <xdr:col>85</xdr:col>
      <xdr:colOff>177800</xdr:colOff>
      <xdr:row>38</xdr:row>
      <xdr:rowOff>27940</xdr:rowOff>
    </xdr:to>
    <xdr:sp macro="" textlink="">
      <xdr:nvSpPr>
        <xdr:cNvPr id="328" name="フローチャート: 判断 327"/>
        <xdr:cNvSpPr/>
      </xdr:nvSpPr>
      <xdr:spPr>
        <a:xfrm>
          <a:off x="162687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329" name="フローチャート: 判断 328"/>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83837</xdr:rowOff>
    </xdr:from>
    <xdr:ext cx="405111" cy="259045"/>
    <xdr:sp macro="" textlink="">
      <xdr:nvSpPr>
        <xdr:cNvPr id="330" name="n_1aveValue【一般廃棄物処理施設】&#10;有形固定資産減価償却率"/>
        <xdr:cNvSpPr txBox="1"/>
      </xdr:nvSpPr>
      <xdr:spPr>
        <a:xfrm>
          <a:off x="15266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97790</xdr:rowOff>
    </xdr:from>
    <xdr:to>
      <xdr:col>76</xdr:col>
      <xdr:colOff>165100</xdr:colOff>
      <xdr:row>38</xdr:row>
      <xdr:rowOff>27940</xdr:rowOff>
    </xdr:to>
    <xdr:sp macro="" textlink="">
      <xdr:nvSpPr>
        <xdr:cNvPr id="331" name="フローチャート: 判断 330"/>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44467</xdr:rowOff>
    </xdr:from>
    <xdr:ext cx="405111" cy="259045"/>
    <xdr:sp macro="" textlink="">
      <xdr:nvSpPr>
        <xdr:cNvPr id="332" name="n_2aveValue【一般廃棄物処理施設】&#10;有形固定資産減価償却率"/>
        <xdr:cNvSpPr txBox="1"/>
      </xdr:nvSpPr>
      <xdr:spPr>
        <a:xfrm>
          <a:off x="14389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33" name="テキスト ボックス 3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88265</xdr:rowOff>
    </xdr:from>
    <xdr:to>
      <xdr:col>81</xdr:col>
      <xdr:colOff>101600</xdr:colOff>
      <xdr:row>35</xdr:row>
      <xdr:rowOff>18415</xdr:rowOff>
    </xdr:to>
    <xdr:sp macro="" textlink="">
      <xdr:nvSpPr>
        <xdr:cNvPr id="338" name="楕円 337"/>
        <xdr:cNvSpPr/>
      </xdr:nvSpPr>
      <xdr:spPr>
        <a:xfrm>
          <a:off x="15430500" y="591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33</xdr:row>
      <xdr:rowOff>34942</xdr:rowOff>
    </xdr:from>
    <xdr:ext cx="405111" cy="259045"/>
    <xdr:sp macro="" textlink="">
      <xdr:nvSpPr>
        <xdr:cNvPr id="339" name="n_1mainValue【一般廃棄物処理施設】&#10;有形固定資産減価償却率"/>
        <xdr:cNvSpPr txBox="1"/>
      </xdr:nvSpPr>
      <xdr:spPr>
        <a:xfrm>
          <a:off x="15266044" y="569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0" name="正方形/長方形 33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1" name="正方形/長方形 34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2" name="正方形/長方形 34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3" name="正方形/長方形 34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4" name="正方形/長方形 34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5" name="正方形/長方形 34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6" name="正方形/長方形 34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7" name="正方形/長方形 34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8" name="テキスト ボックス 34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9" name="直線コネクタ 34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0" name="直線コネクタ 34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51" name="テキスト ボックス 35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2" name="直線コネクタ 35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353" name="テキスト ボックス 352"/>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4" name="直線コネクタ 35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355" name="テキスト ボックス 354"/>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6" name="直線コネクタ 35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357" name="テキスト ボックス 356"/>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8" name="直線コネクタ 35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59" name="テキスト ボックス 35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0" name="直線コネクタ 35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1" name="テキスト ボックス 36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164376</xdr:rowOff>
    </xdr:from>
    <xdr:to>
      <xdr:col>116</xdr:col>
      <xdr:colOff>62864</xdr:colOff>
      <xdr:row>42</xdr:row>
      <xdr:rowOff>4369</xdr:rowOff>
    </xdr:to>
    <xdr:cxnSp macro="">
      <xdr:nvCxnSpPr>
        <xdr:cNvPr id="363" name="直線コネクタ 362"/>
        <xdr:cNvCxnSpPr/>
      </xdr:nvCxnSpPr>
      <xdr:spPr>
        <a:xfrm flipV="1">
          <a:off x="22160864" y="5650776"/>
          <a:ext cx="0" cy="1554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8196</xdr:rowOff>
    </xdr:from>
    <xdr:ext cx="469744" cy="259045"/>
    <xdr:sp macro="" textlink="">
      <xdr:nvSpPr>
        <xdr:cNvPr id="364" name="【一般廃棄物処理施設】&#10;一人当たり有形固定資産（償却資産）額最小値テキスト"/>
        <xdr:cNvSpPr txBox="1"/>
      </xdr:nvSpPr>
      <xdr:spPr>
        <a:xfrm>
          <a:off x="22199600" y="720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4369</xdr:rowOff>
    </xdr:from>
    <xdr:to>
      <xdr:col>116</xdr:col>
      <xdr:colOff>152400</xdr:colOff>
      <xdr:row>42</xdr:row>
      <xdr:rowOff>4369</xdr:rowOff>
    </xdr:to>
    <xdr:cxnSp macro="">
      <xdr:nvCxnSpPr>
        <xdr:cNvPr id="365" name="直線コネクタ 364"/>
        <xdr:cNvCxnSpPr/>
      </xdr:nvCxnSpPr>
      <xdr:spPr>
        <a:xfrm>
          <a:off x="22072600" y="720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111053</xdr:rowOff>
    </xdr:from>
    <xdr:ext cx="599010" cy="259045"/>
    <xdr:sp macro="" textlink="">
      <xdr:nvSpPr>
        <xdr:cNvPr id="366" name="【一般廃棄物処理施設】&#10;一人当たり有形固定資産（償却資産）額最大値テキスト"/>
        <xdr:cNvSpPr txBox="1"/>
      </xdr:nvSpPr>
      <xdr:spPr>
        <a:xfrm>
          <a:off x="22199600" y="542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164376</xdr:rowOff>
    </xdr:from>
    <xdr:to>
      <xdr:col>116</xdr:col>
      <xdr:colOff>152400</xdr:colOff>
      <xdr:row>32</xdr:row>
      <xdr:rowOff>164376</xdr:rowOff>
    </xdr:to>
    <xdr:cxnSp macro="">
      <xdr:nvCxnSpPr>
        <xdr:cNvPr id="367" name="直線コネクタ 366"/>
        <xdr:cNvCxnSpPr/>
      </xdr:nvCxnSpPr>
      <xdr:spPr>
        <a:xfrm>
          <a:off x="22072600" y="565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57078</xdr:rowOff>
    </xdr:from>
    <xdr:ext cx="534377" cy="259045"/>
    <xdr:sp macro="" textlink="">
      <xdr:nvSpPr>
        <xdr:cNvPr id="368" name="【一般廃棄物処理施設】&#10;一人当たり有形固定資産（償却資産）額平均値テキスト"/>
        <xdr:cNvSpPr txBox="1"/>
      </xdr:nvSpPr>
      <xdr:spPr>
        <a:xfrm>
          <a:off x="22199600" y="6400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78651</xdr:rowOff>
    </xdr:from>
    <xdr:to>
      <xdr:col>116</xdr:col>
      <xdr:colOff>114300</xdr:colOff>
      <xdr:row>38</xdr:row>
      <xdr:rowOff>8801</xdr:rowOff>
    </xdr:to>
    <xdr:sp macro="" textlink="">
      <xdr:nvSpPr>
        <xdr:cNvPr id="369" name="フローチャート: 判断 368"/>
        <xdr:cNvSpPr/>
      </xdr:nvSpPr>
      <xdr:spPr>
        <a:xfrm>
          <a:off x="22110700" y="642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80277</xdr:rowOff>
    </xdr:from>
    <xdr:to>
      <xdr:col>112</xdr:col>
      <xdr:colOff>38100</xdr:colOff>
      <xdr:row>38</xdr:row>
      <xdr:rowOff>10427</xdr:rowOff>
    </xdr:to>
    <xdr:sp macro="" textlink="">
      <xdr:nvSpPr>
        <xdr:cNvPr id="370" name="フローチャート: 判断 369"/>
        <xdr:cNvSpPr/>
      </xdr:nvSpPr>
      <xdr:spPr>
        <a:xfrm>
          <a:off x="21272500" y="642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1553</xdr:rowOff>
    </xdr:from>
    <xdr:ext cx="534377" cy="259045"/>
    <xdr:sp macro="" textlink="">
      <xdr:nvSpPr>
        <xdr:cNvPr id="371" name="n_1aveValue【一般廃棄物処理施設】&#10;一人当たり有形固定資産（償却資産）額"/>
        <xdr:cNvSpPr txBox="1"/>
      </xdr:nvSpPr>
      <xdr:spPr>
        <a:xfrm>
          <a:off x="21043411" y="65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12179</xdr:rowOff>
    </xdr:from>
    <xdr:to>
      <xdr:col>107</xdr:col>
      <xdr:colOff>101600</xdr:colOff>
      <xdr:row>37</xdr:row>
      <xdr:rowOff>113779</xdr:rowOff>
    </xdr:to>
    <xdr:sp macro="" textlink="">
      <xdr:nvSpPr>
        <xdr:cNvPr id="372" name="フローチャート: 判断 371"/>
        <xdr:cNvSpPr/>
      </xdr:nvSpPr>
      <xdr:spPr>
        <a:xfrm>
          <a:off x="20383500" y="635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130306</xdr:rowOff>
    </xdr:from>
    <xdr:ext cx="534377" cy="259045"/>
    <xdr:sp macro="" textlink="">
      <xdr:nvSpPr>
        <xdr:cNvPr id="373" name="n_2aveValue【一般廃棄物処理施設】&#10;一人当たり有形固定資産（償却資産）額"/>
        <xdr:cNvSpPr txBox="1"/>
      </xdr:nvSpPr>
      <xdr:spPr>
        <a:xfrm>
          <a:off x="20167111" y="613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74" name="テキスト ボックス 37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5" name="テキスト ボックス 37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6" name="テキスト ボックス 37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7" name="テキスト ボックス 37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8" name="テキスト ボックス 37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86449</xdr:rowOff>
    </xdr:from>
    <xdr:to>
      <xdr:col>112</xdr:col>
      <xdr:colOff>38100</xdr:colOff>
      <xdr:row>37</xdr:row>
      <xdr:rowOff>16599</xdr:rowOff>
    </xdr:to>
    <xdr:sp macro="" textlink="">
      <xdr:nvSpPr>
        <xdr:cNvPr id="379" name="楕円 378"/>
        <xdr:cNvSpPr/>
      </xdr:nvSpPr>
      <xdr:spPr>
        <a:xfrm>
          <a:off x="21272500" y="625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35</xdr:row>
      <xdr:rowOff>33126</xdr:rowOff>
    </xdr:from>
    <xdr:ext cx="534377" cy="259045"/>
    <xdr:sp macro="" textlink="">
      <xdr:nvSpPr>
        <xdr:cNvPr id="380" name="n_1mainValue【一般廃棄物処理施設】&#10;一人当たり有形固定資産（償却資産）額"/>
        <xdr:cNvSpPr txBox="1"/>
      </xdr:nvSpPr>
      <xdr:spPr>
        <a:xfrm>
          <a:off x="21043411" y="603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1" name="正方形/長方形 38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2" name="正方形/長方形 38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3" name="正方形/長方形 38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4" name="正方形/長方形 38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5" name="正方形/長方形 38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6" name="正方形/長方形 38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7" name="正方形/長方形 38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8" name="正方形/長方形 38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9" name="テキスト ボックス 38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0" name="直線コネクタ 38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91" name="テキスト ボックス 39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92" name="直線コネクタ 39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393" name="テキスト ボックス 392"/>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4" name="直線コネクタ 39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5" name="テキスト ボックス 39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6" name="直線コネクタ 39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7" name="テキスト ボックス 39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98" name="直線コネクタ 39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9" name="テキスト ボックス 39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00" name="直線コネクタ 39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01" name="テキスト ボックス 40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02" name="直線コネクタ 40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03" name="テキスト ボックス 402"/>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4" name="直線コネクタ 40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05" name="テキスト ボックス 40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53884</xdr:rowOff>
    </xdr:from>
    <xdr:to>
      <xdr:col>85</xdr:col>
      <xdr:colOff>126364</xdr:colOff>
      <xdr:row>64</xdr:row>
      <xdr:rowOff>94706</xdr:rowOff>
    </xdr:to>
    <xdr:cxnSp macro="">
      <xdr:nvCxnSpPr>
        <xdr:cNvPr id="407" name="直線コネクタ 406"/>
        <xdr:cNvCxnSpPr/>
      </xdr:nvCxnSpPr>
      <xdr:spPr>
        <a:xfrm flipV="1">
          <a:off x="16318864" y="9483634"/>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98533</xdr:rowOff>
    </xdr:from>
    <xdr:ext cx="405111" cy="259045"/>
    <xdr:sp macro="" textlink="">
      <xdr:nvSpPr>
        <xdr:cNvPr id="408" name="【保健センター・保健所】&#10;有形固定資産減価償却率最小値テキスト"/>
        <xdr:cNvSpPr txBox="1"/>
      </xdr:nvSpPr>
      <xdr:spPr>
        <a:xfrm>
          <a:off x="16357600" y="1107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94706</xdr:rowOff>
    </xdr:from>
    <xdr:to>
      <xdr:col>86</xdr:col>
      <xdr:colOff>25400</xdr:colOff>
      <xdr:row>64</xdr:row>
      <xdr:rowOff>94706</xdr:rowOff>
    </xdr:to>
    <xdr:cxnSp macro="">
      <xdr:nvCxnSpPr>
        <xdr:cNvPr id="409" name="直線コネクタ 408"/>
        <xdr:cNvCxnSpPr/>
      </xdr:nvCxnSpPr>
      <xdr:spPr>
        <a:xfrm>
          <a:off x="16230600" y="1106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561</xdr:rowOff>
    </xdr:from>
    <xdr:ext cx="405111" cy="259045"/>
    <xdr:sp macro="" textlink="">
      <xdr:nvSpPr>
        <xdr:cNvPr id="410" name="【保健センター・保健所】&#10;有形固定資産減価償却率最大値テキスト"/>
        <xdr:cNvSpPr txBox="1"/>
      </xdr:nvSpPr>
      <xdr:spPr>
        <a:xfrm>
          <a:off x="16357600" y="925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53884</xdr:rowOff>
    </xdr:from>
    <xdr:to>
      <xdr:col>86</xdr:col>
      <xdr:colOff>25400</xdr:colOff>
      <xdr:row>55</xdr:row>
      <xdr:rowOff>53884</xdr:rowOff>
    </xdr:to>
    <xdr:cxnSp macro="">
      <xdr:nvCxnSpPr>
        <xdr:cNvPr id="411" name="直線コネクタ 410"/>
        <xdr:cNvCxnSpPr/>
      </xdr:nvCxnSpPr>
      <xdr:spPr>
        <a:xfrm>
          <a:off x="16230600" y="94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4371</xdr:rowOff>
    </xdr:from>
    <xdr:ext cx="405111" cy="259045"/>
    <xdr:sp macro="" textlink="">
      <xdr:nvSpPr>
        <xdr:cNvPr id="412" name="【保健センター・保健所】&#10;有形固定資産減価償却率平均値テキスト"/>
        <xdr:cNvSpPr txBox="1"/>
      </xdr:nvSpPr>
      <xdr:spPr>
        <a:xfrm>
          <a:off x="16357600" y="10119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25944</xdr:rowOff>
    </xdr:from>
    <xdr:to>
      <xdr:col>85</xdr:col>
      <xdr:colOff>177800</xdr:colOff>
      <xdr:row>59</xdr:row>
      <xdr:rowOff>127544</xdr:rowOff>
    </xdr:to>
    <xdr:sp macro="" textlink="">
      <xdr:nvSpPr>
        <xdr:cNvPr id="413" name="フローチャート: 判断 412"/>
        <xdr:cNvSpPr/>
      </xdr:nvSpPr>
      <xdr:spPr>
        <a:xfrm>
          <a:off x="162687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414" name="フローチャート: 判断 413"/>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6004</xdr:rowOff>
    </xdr:from>
    <xdr:ext cx="405111" cy="259045"/>
    <xdr:sp macro="" textlink="">
      <xdr:nvSpPr>
        <xdr:cNvPr id="415" name="n_1aveValue【保健センター・保健所】&#10;有形固定資産減価償却率"/>
        <xdr:cNvSpPr txBox="1"/>
      </xdr:nvSpPr>
      <xdr:spPr>
        <a:xfrm>
          <a:off x="152660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79828</xdr:rowOff>
    </xdr:from>
    <xdr:to>
      <xdr:col>76</xdr:col>
      <xdr:colOff>165100</xdr:colOff>
      <xdr:row>61</xdr:row>
      <xdr:rowOff>9978</xdr:rowOff>
    </xdr:to>
    <xdr:sp macro="" textlink="">
      <xdr:nvSpPr>
        <xdr:cNvPr id="416" name="フローチャート: 判断 415"/>
        <xdr:cNvSpPr/>
      </xdr:nvSpPr>
      <xdr:spPr>
        <a:xfrm>
          <a:off x="14541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26505</xdr:rowOff>
    </xdr:from>
    <xdr:ext cx="405111" cy="259045"/>
    <xdr:sp macro="" textlink="">
      <xdr:nvSpPr>
        <xdr:cNvPr id="417" name="n_2aveValue【保健センター・保健所】&#10;有形固定資産減価償却率"/>
        <xdr:cNvSpPr txBox="1"/>
      </xdr:nvSpPr>
      <xdr:spPr>
        <a:xfrm>
          <a:off x="14389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18" name="テキスト ボックス 41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9" name="テキスト ボックス 41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0" name="テキスト ボックス 41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1" name="テキスト ボックス 42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2" name="テキスト ボックス 42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146776</xdr:rowOff>
    </xdr:from>
    <xdr:to>
      <xdr:col>81</xdr:col>
      <xdr:colOff>101600</xdr:colOff>
      <xdr:row>58</xdr:row>
      <xdr:rowOff>76926</xdr:rowOff>
    </xdr:to>
    <xdr:sp macro="" textlink="">
      <xdr:nvSpPr>
        <xdr:cNvPr id="423" name="楕円 422"/>
        <xdr:cNvSpPr/>
      </xdr:nvSpPr>
      <xdr:spPr>
        <a:xfrm>
          <a:off x="15430500" y="991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56</xdr:row>
      <xdr:rowOff>93453</xdr:rowOff>
    </xdr:from>
    <xdr:ext cx="405111" cy="259045"/>
    <xdr:sp macro="" textlink="">
      <xdr:nvSpPr>
        <xdr:cNvPr id="424" name="n_1mainValue【保健センター・保健所】&#10;有形固定資産減価償却率"/>
        <xdr:cNvSpPr txBox="1"/>
      </xdr:nvSpPr>
      <xdr:spPr>
        <a:xfrm>
          <a:off x="15266044" y="969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5" name="正方形/長方形 42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6" name="正方形/長方形 42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7" name="正方形/長方形 42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8" name="正方形/長方形 42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9" name="正方形/長方形 42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0" name="正方形/長方形 42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1" name="正方形/長方形 43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2" name="正方形/長方形 43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3" name="テキスト ボックス 43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4" name="直線コネクタ 43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35" name="直線コネクタ 43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36" name="テキスト ボックス 43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37" name="直線コネクタ 43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38" name="テキスト ボックス 43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39" name="直線コネクタ 43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40" name="テキスト ボックス 43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41" name="直線コネクタ 44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42" name="テキスト ボックス 44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43" name="直線コネクタ 44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44" name="テキスト ボックス 44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5" name="直線コネクタ 4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6" name="テキスト ボックス 44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38100</xdr:rowOff>
    </xdr:to>
    <xdr:cxnSp macro="">
      <xdr:nvCxnSpPr>
        <xdr:cNvPr id="448" name="直線コネクタ 447"/>
        <xdr:cNvCxnSpPr/>
      </xdr:nvCxnSpPr>
      <xdr:spPr>
        <a:xfrm flipV="1">
          <a:off x="22160864" y="963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449"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450" name="直線コネクタ 449"/>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451" name="【保健センター・保健所】&#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452" name="直線コネクタ 451"/>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22877</xdr:rowOff>
    </xdr:from>
    <xdr:ext cx="469744" cy="259045"/>
    <xdr:sp macro="" textlink="">
      <xdr:nvSpPr>
        <xdr:cNvPr id="453" name="【保健センター・保健所】&#10;一人当たり面積平均値テキスト"/>
        <xdr:cNvSpPr txBox="1"/>
      </xdr:nvSpPr>
      <xdr:spPr>
        <a:xfrm>
          <a:off x="22199600" y="1048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454" name="フローチャート: 判断 453"/>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82550</xdr:rowOff>
    </xdr:from>
    <xdr:to>
      <xdr:col>112</xdr:col>
      <xdr:colOff>38100</xdr:colOff>
      <xdr:row>62</xdr:row>
      <xdr:rowOff>12700</xdr:rowOff>
    </xdr:to>
    <xdr:sp macro="" textlink="">
      <xdr:nvSpPr>
        <xdr:cNvPr id="455" name="フローチャート: 判断 454"/>
        <xdr:cNvSpPr/>
      </xdr:nvSpPr>
      <xdr:spPr>
        <a:xfrm>
          <a:off x="21272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3827</xdr:rowOff>
    </xdr:from>
    <xdr:ext cx="469744" cy="259045"/>
    <xdr:sp macro="" textlink="">
      <xdr:nvSpPr>
        <xdr:cNvPr id="456" name="n_1aveValue【保健センター・保健所】&#10;一人当たり面積"/>
        <xdr:cNvSpPr txBox="1"/>
      </xdr:nvSpPr>
      <xdr:spPr>
        <a:xfrm>
          <a:off x="210757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158750</xdr:rowOff>
    </xdr:from>
    <xdr:to>
      <xdr:col>107</xdr:col>
      <xdr:colOff>101600</xdr:colOff>
      <xdr:row>61</xdr:row>
      <xdr:rowOff>88900</xdr:rowOff>
    </xdr:to>
    <xdr:sp macro="" textlink="">
      <xdr:nvSpPr>
        <xdr:cNvPr id="457" name="フローチャート: 判断 456"/>
        <xdr:cNvSpPr/>
      </xdr:nvSpPr>
      <xdr:spPr>
        <a:xfrm>
          <a:off x="20383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59</xdr:row>
      <xdr:rowOff>105427</xdr:rowOff>
    </xdr:from>
    <xdr:ext cx="469744" cy="259045"/>
    <xdr:sp macro="" textlink="">
      <xdr:nvSpPr>
        <xdr:cNvPr id="458" name="n_2aveValue【保健センター・保健所】&#10;一人当たり面積"/>
        <xdr:cNvSpPr txBox="1"/>
      </xdr:nvSpPr>
      <xdr:spPr>
        <a:xfrm>
          <a:off x="20199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59" name="テキスト ボックス 45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0" name="テキスト ボックス 45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1" name="テキスト ボックス 46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2" name="テキスト ボックス 46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3" name="テキスト ボックス 46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139700</xdr:rowOff>
    </xdr:from>
    <xdr:to>
      <xdr:col>112</xdr:col>
      <xdr:colOff>38100</xdr:colOff>
      <xdr:row>61</xdr:row>
      <xdr:rowOff>69850</xdr:rowOff>
    </xdr:to>
    <xdr:sp macro="" textlink="">
      <xdr:nvSpPr>
        <xdr:cNvPr id="464" name="楕円 463"/>
        <xdr:cNvSpPr/>
      </xdr:nvSpPr>
      <xdr:spPr>
        <a:xfrm>
          <a:off x="21272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86377</xdr:rowOff>
    </xdr:from>
    <xdr:ext cx="469744" cy="259045"/>
    <xdr:sp macro="" textlink="">
      <xdr:nvSpPr>
        <xdr:cNvPr id="465" name="n_1mainValue【保健センター・保健所】&#10;一人当たり面積"/>
        <xdr:cNvSpPr txBox="1"/>
      </xdr:nvSpPr>
      <xdr:spPr>
        <a:xfrm>
          <a:off x="210757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6" name="正方形/長方形 46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7" name="正方形/長方形 46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8" name="正方形/長方形 46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9" name="正方形/長方形 46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0" name="正方形/長方形 46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1" name="正方形/長方形 47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2" name="正方形/長方形 47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3" name="正方形/長方形 47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4" name="テキスト ボックス 47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5" name="直線コネクタ 47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76" name="テキスト ボックス 475"/>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477" name="直線コネクタ 476"/>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478" name="テキスト ボックス 477"/>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479" name="直線コネクタ 478"/>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480" name="テキスト ボックス 479"/>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481" name="直線コネクタ 480"/>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482" name="テキスト ボックス 481"/>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483" name="直線コネクタ 482"/>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484" name="テキスト ボックス 483"/>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5" name="直線コネクタ 48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6" name="テキスト ボックス 48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108965</xdr:rowOff>
    </xdr:from>
    <xdr:to>
      <xdr:col>85</xdr:col>
      <xdr:colOff>126364</xdr:colOff>
      <xdr:row>86</xdr:row>
      <xdr:rowOff>72389</xdr:rowOff>
    </xdr:to>
    <xdr:cxnSp macro="">
      <xdr:nvCxnSpPr>
        <xdr:cNvPr id="488" name="直線コネクタ 487"/>
        <xdr:cNvCxnSpPr/>
      </xdr:nvCxnSpPr>
      <xdr:spPr>
        <a:xfrm flipV="1">
          <a:off x="16318864" y="13482065"/>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76216</xdr:rowOff>
    </xdr:from>
    <xdr:ext cx="405111" cy="259045"/>
    <xdr:sp macro="" textlink="">
      <xdr:nvSpPr>
        <xdr:cNvPr id="489" name="【消防施設】&#10;有形固定資産減価償却率最小値テキスト"/>
        <xdr:cNvSpPr txBox="1"/>
      </xdr:nvSpPr>
      <xdr:spPr>
        <a:xfrm>
          <a:off x="16357600"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72389</xdr:rowOff>
    </xdr:from>
    <xdr:to>
      <xdr:col>86</xdr:col>
      <xdr:colOff>25400</xdr:colOff>
      <xdr:row>86</xdr:row>
      <xdr:rowOff>72389</xdr:rowOff>
    </xdr:to>
    <xdr:cxnSp macro="">
      <xdr:nvCxnSpPr>
        <xdr:cNvPr id="490" name="直線コネクタ 489"/>
        <xdr:cNvCxnSpPr/>
      </xdr:nvCxnSpPr>
      <xdr:spPr>
        <a:xfrm>
          <a:off x="16230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55642</xdr:rowOff>
    </xdr:from>
    <xdr:ext cx="405111" cy="259045"/>
    <xdr:sp macro="" textlink="">
      <xdr:nvSpPr>
        <xdr:cNvPr id="491" name="【消防施設】&#10;有形固定資産減価償却率最大値テキスト"/>
        <xdr:cNvSpPr txBox="1"/>
      </xdr:nvSpPr>
      <xdr:spPr>
        <a:xfrm>
          <a:off x="16357600" y="13257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108965</xdr:rowOff>
    </xdr:from>
    <xdr:to>
      <xdr:col>86</xdr:col>
      <xdr:colOff>25400</xdr:colOff>
      <xdr:row>78</xdr:row>
      <xdr:rowOff>108965</xdr:rowOff>
    </xdr:to>
    <xdr:cxnSp macro="">
      <xdr:nvCxnSpPr>
        <xdr:cNvPr id="492" name="直線コネクタ 491"/>
        <xdr:cNvCxnSpPr/>
      </xdr:nvCxnSpPr>
      <xdr:spPr>
        <a:xfrm>
          <a:off x="16230600" y="1348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93742</xdr:rowOff>
    </xdr:from>
    <xdr:ext cx="405111" cy="259045"/>
    <xdr:sp macro="" textlink="">
      <xdr:nvSpPr>
        <xdr:cNvPr id="493" name="【消防施設】&#10;有形固定資産減価償却率平均値テキスト"/>
        <xdr:cNvSpPr txBox="1"/>
      </xdr:nvSpPr>
      <xdr:spPr>
        <a:xfrm>
          <a:off x="16357600" y="13981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115315</xdr:rowOff>
    </xdr:from>
    <xdr:to>
      <xdr:col>85</xdr:col>
      <xdr:colOff>177800</xdr:colOff>
      <xdr:row>82</xdr:row>
      <xdr:rowOff>45465</xdr:rowOff>
    </xdr:to>
    <xdr:sp macro="" textlink="">
      <xdr:nvSpPr>
        <xdr:cNvPr id="494" name="フローチャート: 判断 493"/>
        <xdr:cNvSpPr/>
      </xdr:nvSpPr>
      <xdr:spPr>
        <a:xfrm>
          <a:off x="162687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495" name="フローチャート: 判断 494"/>
        <xdr:cNvSpPr/>
      </xdr:nvSpPr>
      <xdr:spPr>
        <a:xfrm>
          <a:off x="15430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59707</xdr:rowOff>
    </xdr:from>
    <xdr:ext cx="405111" cy="259045"/>
    <xdr:sp macro="" textlink="">
      <xdr:nvSpPr>
        <xdr:cNvPr id="496" name="n_1aveValue【消防施設】&#10;有形固定資産減価償却率"/>
        <xdr:cNvSpPr txBox="1"/>
      </xdr:nvSpPr>
      <xdr:spPr>
        <a:xfrm>
          <a:off x="15266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10161</xdr:rowOff>
    </xdr:from>
    <xdr:to>
      <xdr:col>76</xdr:col>
      <xdr:colOff>165100</xdr:colOff>
      <xdr:row>81</xdr:row>
      <xdr:rowOff>111761</xdr:rowOff>
    </xdr:to>
    <xdr:sp macro="" textlink="">
      <xdr:nvSpPr>
        <xdr:cNvPr id="497" name="フローチャート: 判断 496"/>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128288</xdr:rowOff>
    </xdr:from>
    <xdr:ext cx="405111" cy="259045"/>
    <xdr:sp macro="" textlink="">
      <xdr:nvSpPr>
        <xdr:cNvPr id="498" name="n_2aveValue【消防施設】&#10;有形固定資産減価償却率"/>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99" name="テキスト ボックス 49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0" name="テキスト ボックス 49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1" name="テキスト ボックス 50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2" name="テキスト ボックス 50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3" name="テキスト ボックス 50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113030</xdr:rowOff>
    </xdr:from>
    <xdr:to>
      <xdr:col>81</xdr:col>
      <xdr:colOff>101600</xdr:colOff>
      <xdr:row>84</xdr:row>
      <xdr:rowOff>43180</xdr:rowOff>
    </xdr:to>
    <xdr:sp macro="" textlink="">
      <xdr:nvSpPr>
        <xdr:cNvPr id="504" name="楕円 503"/>
        <xdr:cNvSpPr/>
      </xdr:nvSpPr>
      <xdr:spPr>
        <a:xfrm>
          <a:off x="15430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84</xdr:row>
      <xdr:rowOff>34307</xdr:rowOff>
    </xdr:from>
    <xdr:ext cx="405111" cy="259045"/>
    <xdr:sp macro="" textlink="">
      <xdr:nvSpPr>
        <xdr:cNvPr id="505" name="n_1mainValue【消防施設】&#10;有形固定資産減価償却率"/>
        <xdr:cNvSpPr txBox="1"/>
      </xdr:nvSpPr>
      <xdr:spPr>
        <a:xfrm>
          <a:off x="152660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6" name="正方形/長方形 50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7" name="正方形/長方形 50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8" name="正方形/長方形 50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9" name="正方形/長方形 50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0" name="正方形/長方形 50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1" name="正方形/長方形 51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2" name="正方形/長方形 51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3" name="正方形/長方形 51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4" name="テキスト ボックス 51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5" name="直線コネクタ 51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16" name="直線コネクタ 51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17" name="テキスト ボックス 51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18" name="直線コネクタ 51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19" name="テキスト ボックス 51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20" name="直線コネクタ 51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21" name="テキスト ボックス 52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22" name="直線コネクタ 52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23" name="テキスト ボックス 52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24" name="直線コネクタ 52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25" name="テキスト ボックス 52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26" name="直線コネクタ 52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27" name="テキスト ボックス 52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8" name="直線コネクタ 52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9" name="テキスト ボックス 52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21771</xdr:rowOff>
    </xdr:to>
    <xdr:cxnSp macro="">
      <xdr:nvCxnSpPr>
        <xdr:cNvPr id="531" name="直線コネクタ 530"/>
        <xdr:cNvCxnSpPr/>
      </xdr:nvCxnSpPr>
      <xdr:spPr>
        <a:xfrm flipV="1">
          <a:off x="22160864" y="13378543"/>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25598</xdr:rowOff>
    </xdr:from>
    <xdr:ext cx="469744" cy="259045"/>
    <xdr:sp macro="" textlink="">
      <xdr:nvSpPr>
        <xdr:cNvPr id="532" name="【消防施設】&#10;一人当たり面積最小値テキスト"/>
        <xdr:cNvSpPr txBox="1"/>
      </xdr:nvSpPr>
      <xdr:spPr>
        <a:xfrm>
          <a:off x="22199600"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21771</xdr:rowOff>
    </xdr:from>
    <xdr:to>
      <xdr:col>116</xdr:col>
      <xdr:colOff>152400</xdr:colOff>
      <xdr:row>86</xdr:row>
      <xdr:rowOff>21771</xdr:rowOff>
    </xdr:to>
    <xdr:cxnSp macro="">
      <xdr:nvCxnSpPr>
        <xdr:cNvPr id="533" name="直線コネクタ 532"/>
        <xdr:cNvCxnSpPr/>
      </xdr:nvCxnSpPr>
      <xdr:spPr>
        <a:xfrm>
          <a:off x="22072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534" name="【消防施設】&#10;一人当たり面積最大値テキスト"/>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535" name="直線コネクタ 534"/>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14713</xdr:rowOff>
    </xdr:from>
    <xdr:ext cx="469744" cy="259045"/>
    <xdr:sp macro="" textlink="">
      <xdr:nvSpPr>
        <xdr:cNvPr id="536" name="【消防施設】&#10;一人当たり面積平均値テキスト"/>
        <xdr:cNvSpPr txBox="1"/>
      </xdr:nvSpPr>
      <xdr:spPr>
        <a:xfrm>
          <a:off x="22199600" y="14073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36286</xdr:rowOff>
    </xdr:from>
    <xdr:to>
      <xdr:col>116</xdr:col>
      <xdr:colOff>114300</xdr:colOff>
      <xdr:row>82</xdr:row>
      <xdr:rowOff>137886</xdr:rowOff>
    </xdr:to>
    <xdr:sp macro="" textlink="">
      <xdr:nvSpPr>
        <xdr:cNvPr id="537" name="フローチャート: 判断 536"/>
        <xdr:cNvSpPr/>
      </xdr:nvSpPr>
      <xdr:spPr>
        <a:xfrm>
          <a:off x="22110700" y="140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538" name="フローチャート: 判断 537"/>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145341</xdr:rowOff>
    </xdr:from>
    <xdr:ext cx="469744" cy="259045"/>
    <xdr:sp macro="" textlink="">
      <xdr:nvSpPr>
        <xdr:cNvPr id="539" name="n_1aveValue【消防施設】&#10;一人当たり面積"/>
        <xdr:cNvSpPr txBox="1"/>
      </xdr:nvSpPr>
      <xdr:spPr>
        <a:xfrm>
          <a:off x="210757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82</xdr:row>
      <xdr:rowOff>117929</xdr:rowOff>
    </xdr:from>
    <xdr:to>
      <xdr:col>107</xdr:col>
      <xdr:colOff>101600</xdr:colOff>
      <xdr:row>83</xdr:row>
      <xdr:rowOff>48079</xdr:rowOff>
    </xdr:to>
    <xdr:sp macro="" textlink="">
      <xdr:nvSpPr>
        <xdr:cNvPr id="540" name="フローチャート: 判断 539"/>
        <xdr:cNvSpPr/>
      </xdr:nvSpPr>
      <xdr:spPr>
        <a:xfrm>
          <a:off x="20383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81</xdr:row>
      <xdr:rowOff>64606</xdr:rowOff>
    </xdr:from>
    <xdr:ext cx="469744" cy="259045"/>
    <xdr:sp macro="" textlink="">
      <xdr:nvSpPr>
        <xdr:cNvPr id="541" name="n_2aveValue【消防施設】&#10;一人当たり面積"/>
        <xdr:cNvSpPr txBox="1"/>
      </xdr:nvSpPr>
      <xdr:spPr>
        <a:xfrm>
          <a:off x="20199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42" name="テキスト ボックス 54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3" name="テキスト ボックス 54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4" name="テキスト ボックス 54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5" name="テキスト ボックス 54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6" name="テキスト ボックス 54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68943</xdr:rowOff>
    </xdr:from>
    <xdr:to>
      <xdr:col>112</xdr:col>
      <xdr:colOff>38100</xdr:colOff>
      <xdr:row>80</xdr:row>
      <xdr:rowOff>170543</xdr:rowOff>
    </xdr:to>
    <xdr:sp macro="" textlink="">
      <xdr:nvSpPr>
        <xdr:cNvPr id="547" name="楕円 546"/>
        <xdr:cNvSpPr/>
      </xdr:nvSpPr>
      <xdr:spPr>
        <a:xfrm>
          <a:off x="21272500" y="137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79</xdr:row>
      <xdr:rowOff>15620</xdr:rowOff>
    </xdr:from>
    <xdr:ext cx="469744" cy="259045"/>
    <xdr:sp macro="" textlink="">
      <xdr:nvSpPr>
        <xdr:cNvPr id="548" name="n_1mainValue【消防施設】&#10;一人当たり面積"/>
        <xdr:cNvSpPr txBox="1"/>
      </xdr:nvSpPr>
      <xdr:spPr>
        <a:xfrm>
          <a:off x="21075727" y="1356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9" name="正方形/長方形 54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0" name="正方形/長方形 54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1" name="正方形/長方形 55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2" name="正方形/長方形 55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3" name="正方形/長方形 55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4" name="正方形/長方形 55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5" name="正方形/長方形 55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6" name="正方形/長方形 55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7" name="テキスト ボックス 55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8" name="直線コネクタ 55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59" name="テキスト ボックス 55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60" name="直線コネクタ 55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61" name="テキスト ボックス 56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62" name="直線コネクタ 56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3" name="テキスト ボックス 56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4" name="直線コネクタ 56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5" name="テキスト ボックス 56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6" name="直線コネクタ 56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7" name="テキスト ボックス 56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8" name="直線コネクタ 56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69" name="テキスト ボックス 56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0" name="直線コネクタ 56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1" name="テキスト ボックス 57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156211</xdr:rowOff>
    </xdr:from>
    <xdr:to>
      <xdr:col>85</xdr:col>
      <xdr:colOff>126364</xdr:colOff>
      <xdr:row>109</xdr:row>
      <xdr:rowOff>30480</xdr:rowOff>
    </xdr:to>
    <xdr:cxnSp macro="">
      <xdr:nvCxnSpPr>
        <xdr:cNvPr id="573" name="直線コネクタ 572"/>
        <xdr:cNvCxnSpPr/>
      </xdr:nvCxnSpPr>
      <xdr:spPr>
        <a:xfrm flipV="1">
          <a:off x="16318864" y="1730121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574" name="【庁舎】&#10;有形固定資産減価償却率最小値テキスト"/>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575" name="直線コネクタ 574"/>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102888</xdr:rowOff>
    </xdr:from>
    <xdr:ext cx="405111" cy="259045"/>
    <xdr:sp macro="" textlink="">
      <xdr:nvSpPr>
        <xdr:cNvPr id="576" name="【庁舎】&#10;有形固定資産減価償却率最大値テキスト"/>
        <xdr:cNvSpPr txBox="1"/>
      </xdr:nvSpPr>
      <xdr:spPr>
        <a:xfrm>
          <a:off x="16357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156211</xdr:rowOff>
    </xdr:from>
    <xdr:to>
      <xdr:col>86</xdr:col>
      <xdr:colOff>25400</xdr:colOff>
      <xdr:row>100</xdr:row>
      <xdr:rowOff>156211</xdr:rowOff>
    </xdr:to>
    <xdr:cxnSp macro="">
      <xdr:nvCxnSpPr>
        <xdr:cNvPr id="577" name="直線コネクタ 576"/>
        <xdr:cNvCxnSpPr/>
      </xdr:nvCxnSpPr>
      <xdr:spPr>
        <a:xfrm>
          <a:off x="16230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110507</xdr:rowOff>
    </xdr:from>
    <xdr:ext cx="405111" cy="259045"/>
    <xdr:sp macro="" textlink="">
      <xdr:nvSpPr>
        <xdr:cNvPr id="578" name="【庁舎】&#10;有形固定資産減価償却率平均値テキスト"/>
        <xdr:cNvSpPr txBox="1"/>
      </xdr:nvSpPr>
      <xdr:spPr>
        <a:xfrm>
          <a:off x="16357600" y="17941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132080</xdr:rowOff>
    </xdr:from>
    <xdr:to>
      <xdr:col>85</xdr:col>
      <xdr:colOff>177800</xdr:colOff>
      <xdr:row>105</xdr:row>
      <xdr:rowOff>62230</xdr:rowOff>
    </xdr:to>
    <xdr:sp macro="" textlink="">
      <xdr:nvSpPr>
        <xdr:cNvPr id="579" name="フローチャート: 判断 578"/>
        <xdr:cNvSpPr/>
      </xdr:nvSpPr>
      <xdr:spPr>
        <a:xfrm>
          <a:off x="162687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158750</xdr:rowOff>
    </xdr:from>
    <xdr:to>
      <xdr:col>81</xdr:col>
      <xdr:colOff>101600</xdr:colOff>
      <xdr:row>105</xdr:row>
      <xdr:rowOff>88900</xdr:rowOff>
    </xdr:to>
    <xdr:sp macro="" textlink="">
      <xdr:nvSpPr>
        <xdr:cNvPr id="580" name="フローチャート: 判断 579"/>
        <xdr:cNvSpPr/>
      </xdr:nvSpPr>
      <xdr:spPr>
        <a:xfrm>
          <a:off x="15430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80027</xdr:rowOff>
    </xdr:from>
    <xdr:ext cx="405111" cy="259045"/>
    <xdr:sp macro="" textlink="">
      <xdr:nvSpPr>
        <xdr:cNvPr id="581" name="n_1aveValue【庁舎】&#10;有形固定資産減価償却率"/>
        <xdr:cNvSpPr txBox="1"/>
      </xdr:nvSpPr>
      <xdr:spPr>
        <a:xfrm>
          <a:off x="152660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135889</xdr:rowOff>
    </xdr:from>
    <xdr:to>
      <xdr:col>76</xdr:col>
      <xdr:colOff>165100</xdr:colOff>
      <xdr:row>105</xdr:row>
      <xdr:rowOff>66039</xdr:rowOff>
    </xdr:to>
    <xdr:sp macro="" textlink="">
      <xdr:nvSpPr>
        <xdr:cNvPr id="582" name="フローチャート: 判断 581"/>
        <xdr:cNvSpPr/>
      </xdr:nvSpPr>
      <xdr:spPr>
        <a:xfrm>
          <a:off x="14541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82566</xdr:rowOff>
    </xdr:from>
    <xdr:ext cx="405111" cy="259045"/>
    <xdr:sp macro="" textlink="">
      <xdr:nvSpPr>
        <xdr:cNvPr id="583" name="n_2aveValue【庁舎】&#10;有形固定資産減価償却率"/>
        <xdr:cNvSpPr txBox="1"/>
      </xdr:nvSpPr>
      <xdr:spPr>
        <a:xfrm>
          <a:off x="14389744" y="1774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84" name="テキスト ボックス 58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5" name="テキスト ボックス 58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6" name="テキスト ボックス 58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7" name="テキスト ボックス 58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8" name="テキスト ボックス 58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52070</xdr:rowOff>
    </xdr:from>
    <xdr:to>
      <xdr:col>81</xdr:col>
      <xdr:colOff>101600</xdr:colOff>
      <xdr:row>103</xdr:row>
      <xdr:rowOff>153670</xdr:rowOff>
    </xdr:to>
    <xdr:sp macro="" textlink="">
      <xdr:nvSpPr>
        <xdr:cNvPr id="589" name="楕円 588"/>
        <xdr:cNvSpPr/>
      </xdr:nvSpPr>
      <xdr:spPr>
        <a:xfrm>
          <a:off x="154305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170197</xdr:rowOff>
    </xdr:from>
    <xdr:ext cx="405111" cy="259045"/>
    <xdr:sp macro="" textlink="">
      <xdr:nvSpPr>
        <xdr:cNvPr id="590" name="n_1mainValue【庁舎】&#10;有形固定資産減価償却率"/>
        <xdr:cNvSpPr txBox="1"/>
      </xdr:nvSpPr>
      <xdr:spPr>
        <a:xfrm>
          <a:off x="152660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1" name="正方形/長方形 5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2" name="正方形/長方形 5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3" name="正方形/長方形 5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4" name="正方形/長方形 5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5" name="正方形/長方形 5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6" name="正方形/長方形 5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7" name="正方形/長方形 5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8" name="正方形/長方形 5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9" name="テキスト ボックス 5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0" name="直線コネクタ 5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1" name="直線コネクタ 60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02" name="テキスト ボックス 60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03" name="直線コネクタ 60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04" name="テキスト ボックス 60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05" name="直線コネクタ 60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06" name="テキスト ボックス 60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07" name="直線コネクタ 60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08" name="テキスト ボックス 60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9" name="直線コネクタ 6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0" name="テキスト ボックス 6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128778</xdr:rowOff>
    </xdr:from>
    <xdr:to>
      <xdr:col>116</xdr:col>
      <xdr:colOff>62864</xdr:colOff>
      <xdr:row>108</xdr:row>
      <xdr:rowOff>3048</xdr:rowOff>
    </xdr:to>
    <xdr:cxnSp macro="">
      <xdr:nvCxnSpPr>
        <xdr:cNvPr id="612" name="直線コネクタ 611"/>
        <xdr:cNvCxnSpPr/>
      </xdr:nvCxnSpPr>
      <xdr:spPr>
        <a:xfrm flipV="1">
          <a:off x="22160864" y="1744522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613" name="【庁舎】&#10;一人当たり面積最小値テキスト"/>
        <xdr:cNvSpPr txBox="1"/>
      </xdr:nvSpPr>
      <xdr:spPr>
        <a:xfrm>
          <a:off x="22199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614" name="直線コネクタ 613"/>
        <xdr:cNvCxnSpPr/>
      </xdr:nvCxnSpPr>
      <xdr:spPr>
        <a:xfrm>
          <a:off x="22072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75455</xdr:rowOff>
    </xdr:from>
    <xdr:ext cx="469744" cy="259045"/>
    <xdr:sp macro="" textlink="">
      <xdr:nvSpPr>
        <xdr:cNvPr id="615" name="【庁舎】&#10;一人当たり面積最大値テキスト"/>
        <xdr:cNvSpPr txBox="1"/>
      </xdr:nvSpPr>
      <xdr:spPr>
        <a:xfrm>
          <a:off x="22199600" y="1722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128778</xdr:rowOff>
    </xdr:from>
    <xdr:to>
      <xdr:col>116</xdr:col>
      <xdr:colOff>152400</xdr:colOff>
      <xdr:row>101</xdr:row>
      <xdr:rowOff>128778</xdr:rowOff>
    </xdr:to>
    <xdr:cxnSp macro="">
      <xdr:nvCxnSpPr>
        <xdr:cNvPr id="616" name="直線コネクタ 615"/>
        <xdr:cNvCxnSpPr/>
      </xdr:nvCxnSpPr>
      <xdr:spPr>
        <a:xfrm>
          <a:off x="22072600" y="1744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99840</xdr:rowOff>
    </xdr:from>
    <xdr:ext cx="469744" cy="259045"/>
    <xdr:sp macro="" textlink="">
      <xdr:nvSpPr>
        <xdr:cNvPr id="617" name="【庁舎】&#10;一人当たり面積平均値テキスト"/>
        <xdr:cNvSpPr txBox="1"/>
      </xdr:nvSpPr>
      <xdr:spPr>
        <a:xfrm>
          <a:off x="22199600" y="17930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121413</xdr:rowOff>
    </xdr:from>
    <xdr:to>
      <xdr:col>116</xdr:col>
      <xdr:colOff>114300</xdr:colOff>
      <xdr:row>105</xdr:row>
      <xdr:rowOff>51563</xdr:rowOff>
    </xdr:to>
    <xdr:sp macro="" textlink="">
      <xdr:nvSpPr>
        <xdr:cNvPr id="618" name="フローチャート: 判断 617"/>
        <xdr:cNvSpPr/>
      </xdr:nvSpPr>
      <xdr:spPr>
        <a:xfrm>
          <a:off x="221107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84837</xdr:rowOff>
    </xdr:from>
    <xdr:to>
      <xdr:col>112</xdr:col>
      <xdr:colOff>38100</xdr:colOff>
      <xdr:row>105</xdr:row>
      <xdr:rowOff>14987</xdr:rowOff>
    </xdr:to>
    <xdr:sp macro="" textlink="">
      <xdr:nvSpPr>
        <xdr:cNvPr id="619" name="フローチャート: 判断 618"/>
        <xdr:cNvSpPr/>
      </xdr:nvSpPr>
      <xdr:spPr>
        <a:xfrm>
          <a:off x="21272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6114</xdr:rowOff>
    </xdr:from>
    <xdr:ext cx="469744" cy="259045"/>
    <xdr:sp macro="" textlink="">
      <xdr:nvSpPr>
        <xdr:cNvPr id="620" name="n_1aveValue【庁舎】&#10;一人当たり面積"/>
        <xdr:cNvSpPr txBox="1"/>
      </xdr:nvSpPr>
      <xdr:spPr>
        <a:xfrm>
          <a:off x="21075727" y="1800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112268</xdr:rowOff>
    </xdr:from>
    <xdr:to>
      <xdr:col>107</xdr:col>
      <xdr:colOff>101600</xdr:colOff>
      <xdr:row>105</xdr:row>
      <xdr:rowOff>42418</xdr:rowOff>
    </xdr:to>
    <xdr:sp macro="" textlink="">
      <xdr:nvSpPr>
        <xdr:cNvPr id="621" name="フローチャート: 判断 620"/>
        <xdr:cNvSpPr/>
      </xdr:nvSpPr>
      <xdr:spPr>
        <a:xfrm>
          <a:off x="203835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58945</xdr:rowOff>
    </xdr:from>
    <xdr:ext cx="469744" cy="259045"/>
    <xdr:sp macro="" textlink="">
      <xdr:nvSpPr>
        <xdr:cNvPr id="622" name="n_2aveValue【庁舎】&#10;一人当たり面積"/>
        <xdr:cNvSpPr txBox="1"/>
      </xdr:nvSpPr>
      <xdr:spPr>
        <a:xfrm>
          <a:off x="201994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23" name="テキスト ボックス 6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4" name="テキスト ボックス 6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5" name="テキスト ボックス 6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6" name="テキスト ボックス 6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7" name="テキスト ボックス 6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169418</xdr:rowOff>
    </xdr:from>
    <xdr:to>
      <xdr:col>112</xdr:col>
      <xdr:colOff>38100</xdr:colOff>
      <xdr:row>104</xdr:row>
      <xdr:rowOff>99568</xdr:rowOff>
    </xdr:to>
    <xdr:sp macro="" textlink="">
      <xdr:nvSpPr>
        <xdr:cNvPr id="628" name="楕円 627"/>
        <xdr:cNvSpPr/>
      </xdr:nvSpPr>
      <xdr:spPr>
        <a:xfrm>
          <a:off x="21272500" y="1782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102</xdr:row>
      <xdr:rowOff>116095</xdr:rowOff>
    </xdr:from>
    <xdr:ext cx="469744" cy="259045"/>
    <xdr:sp macro="" textlink="">
      <xdr:nvSpPr>
        <xdr:cNvPr id="629" name="n_1mainValue【庁舎】&#10;一人当たり面積"/>
        <xdr:cNvSpPr txBox="1"/>
      </xdr:nvSpPr>
      <xdr:spPr>
        <a:xfrm>
          <a:off x="21075727" y="1760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0" name="正方形/長方形 62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1" name="正方形/長方形 63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2" name="テキスト ボックス 63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一般廃棄物処理施設の有形固定資産減価償却率は，他の施設と比較し，平均値を大きく上回っている状態であるが，現在，施設の更新に向け，設計等を行っているところである。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262,519
261,572
677.86
141,331,406
140,296,035
929,061
70,806,025
140,727,154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ゴシック" panose="020B0609070205080204" pitchFamily="49" charset="-128"/>
              <a:ea typeface="ＭＳ ゴシック" panose="020B0609070205080204" pitchFamily="49" charset="-128"/>
            </a:rPr>
            <a:t>　前年度よりも０．０１ポイント改善したものの，依然として歳入に占める</a:t>
          </a:r>
          <a:endParaRPr kumimoji="1" lang="en-US" altLang="ja-JP" sz="1150">
            <a:latin typeface="ＭＳ ゴシック" panose="020B0609070205080204" pitchFamily="49" charset="-128"/>
            <a:ea typeface="ＭＳ ゴシック" panose="020B0609070205080204" pitchFamily="49" charset="-128"/>
          </a:endParaRPr>
        </a:p>
        <a:p>
          <a:r>
            <a:rPr kumimoji="1" lang="ja-JP" altLang="en-US" sz="1150">
              <a:latin typeface="ＭＳ ゴシック" panose="020B0609070205080204" pitchFamily="49" charset="-128"/>
              <a:ea typeface="ＭＳ ゴシック" panose="020B0609070205080204" pitchFamily="49" charset="-128"/>
            </a:rPr>
            <a:t>市税の割合が低く，類似団体との比較においても，最下位に位置している状</a:t>
          </a:r>
          <a:endParaRPr kumimoji="1" lang="en-US" altLang="ja-JP" sz="1150">
            <a:latin typeface="ＭＳ ゴシック" panose="020B0609070205080204" pitchFamily="49" charset="-128"/>
            <a:ea typeface="ＭＳ ゴシック" panose="020B0609070205080204" pitchFamily="49" charset="-128"/>
          </a:endParaRPr>
        </a:p>
        <a:p>
          <a:r>
            <a:rPr kumimoji="1" lang="ja-JP" altLang="en-US" sz="1150">
              <a:latin typeface="ＭＳ ゴシック" panose="020B0609070205080204" pitchFamily="49" charset="-128"/>
              <a:ea typeface="ＭＳ ゴシック" panose="020B0609070205080204" pitchFamily="49" charset="-128"/>
            </a:rPr>
            <a:t>況にある。</a:t>
          </a:r>
          <a:endParaRPr kumimoji="1" lang="en-US" altLang="ja-JP" sz="1150">
            <a:latin typeface="ＭＳ ゴシック" panose="020B0609070205080204" pitchFamily="49" charset="-128"/>
            <a:ea typeface="ＭＳ ゴシック" panose="020B0609070205080204" pitchFamily="49" charset="-128"/>
          </a:endParaRPr>
        </a:p>
        <a:p>
          <a:r>
            <a:rPr kumimoji="1" lang="ja-JP" altLang="en-US" sz="1150">
              <a:latin typeface="ＭＳ ゴシック" panose="020B0609070205080204" pitchFamily="49" charset="-128"/>
              <a:ea typeface="ＭＳ ゴシック" panose="020B0609070205080204" pitchFamily="49" charset="-128"/>
            </a:rPr>
            <a:t>　今後は，地域経済の活性化対策を実施するほか，債権回収対策室を中心と</a:t>
          </a:r>
          <a:endParaRPr kumimoji="1" lang="en-US" altLang="ja-JP" sz="1150">
            <a:latin typeface="ＭＳ ゴシック" panose="020B0609070205080204" pitchFamily="49" charset="-128"/>
            <a:ea typeface="ＭＳ ゴシック" panose="020B0609070205080204" pitchFamily="49" charset="-128"/>
          </a:endParaRPr>
        </a:p>
        <a:p>
          <a:r>
            <a:rPr kumimoji="1" lang="ja-JP" altLang="en-US" sz="1150">
              <a:latin typeface="ＭＳ ゴシック" panose="020B0609070205080204" pitchFamily="49" charset="-128"/>
              <a:ea typeface="ＭＳ ゴシック" panose="020B0609070205080204" pitchFamily="49" charset="-128"/>
            </a:rPr>
            <a:t>し，さらなる収納率の向上など，増収策を図り，財政力の向上に努めていく。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17639</xdr:rowOff>
    </xdr:to>
    <xdr:cxnSp macro="">
      <xdr:nvCxnSpPr>
        <xdr:cNvPr id="64" name="直線コネクタ 63"/>
        <xdr:cNvCxnSpPr/>
      </xdr:nvCxnSpPr>
      <xdr:spPr>
        <a:xfrm flipV="1">
          <a:off x="4953000" y="615385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17639</xdr:rowOff>
    </xdr:from>
    <xdr:to>
      <xdr:col>23</xdr:col>
      <xdr:colOff>133350</xdr:colOff>
      <xdr:row>44</xdr:row>
      <xdr:rowOff>31045</xdr:rowOff>
    </xdr:to>
    <xdr:cxnSp macro="">
      <xdr:nvCxnSpPr>
        <xdr:cNvPr id="69" name="直線コネクタ 68"/>
        <xdr:cNvCxnSpPr/>
      </xdr:nvCxnSpPr>
      <xdr:spPr>
        <a:xfrm flipV="1">
          <a:off x="4114800" y="756143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55332</xdr:rowOff>
    </xdr:from>
    <xdr:ext cx="762000" cy="259045"/>
    <xdr:sp macro="" textlink="">
      <xdr:nvSpPr>
        <xdr:cNvPr id="70" name="財政力平均値テキスト"/>
        <xdr:cNvSpPr txBox="1"/>
      </xdr:nvSpPr>
      <xdr:spPr>
        <a:xfrm>
          <a:off x="5041900" y="691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31045</xdr:rowOff>
    </xdr:from>
    <xdr:to>
      <xdr:col>19</xdr:col>
      <xdr:colOff>133350</xdr:colOff>
      <xdr:row>44</xdr:row>
      <xdr:rowOff>31045</xdr:rowOff>
    </xdr:to>
    <xdr:cxnSp macro="">
      <xdr:nvCxnSpPr>
        <xdr:cNvPr id="72" name="直線コネクタ 71"/>
        <xdr:cNvCxnSpPr/>
      </xdr:nvCxnSpPr>
      <xdr:spPr>
        <a:xfrm>
          <a:off x="3225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163988</xdr:rowOff>
    </xdr:from>
    <xdr:ext cx="736600" cy="259045"/>
    <xdr:sp macro="" textlink="">
      <xdr:nvSpPr>
        <xdr:cNvPr id="74" name="テキスト ボックス 73"/>
        <xdr:cNvSpPr txBox="1"/>
      </xdr:nvSpPr>
      <xdr:spPr>
        <a:xfrm>
          <a:off x="3733800" y="68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31045</xdr:rowOff>
    </xdr:from>
    <xdr:to>
      <xdr:col>15</xdr:col>
      <xdr:colOff>82550</xdr:colOff>
      <xdr:row>44</xdr:row>
      <xdr:rowOff>44450</xdr:rowOff>
    </xdr:to>
    <xdr:cxnSp macro="">
      <xdr:nvCxnSpPr>
        <xdr:cNvPr id="75" name="直線コネクタ 74"/>
        <xdr:cNvCxnSpPr/>
      </xdr:nvCxnSpPr>
      <xdr:spPr>
        <a:xfrm flipV="1">
          <a:off x="2336800" y="75748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8" name="直線コネクタ 77"/>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92428</xdr:rowOff>
    </xdr:from>
    <xdr:to>
      <xdr:col>11</xdr:col>
      <xdr:colOff>82550</xdr:colOff>
      <xdr:row>42</xdr:row>
      <xdr:rowOff>22578</xdr:rowOff>
    </xdr:to>
    <xdr:sp macro="" textlink="">
      <xdr:nvSpPr>
        <xdr:cNvPr id="79" name="フローチャート: 判断 78"/>
        <xdr:cNvSpPr/>
      </xdr:nvSpPr>
      <xdr:spPr>
        <a:xfrm>
          <a:off x="2286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32755</xdr:rowOff>
    </xdr:from>
    <xdr:ext cx="762000" cy="259045"/>
    <xdr:sp macro="" textlink="">
      <xdr:nvSpPr>
        <xdr:cNvPr id="80" name="テキスト ボックス 79"/>
        <xdr:cNvSpPr txBox="1"/>
      </xdr:nvSpPr>
      <xdr:spPr>
        <a:xfrm>
          <a:off x="1955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81" name="フローチャート: 判断 80"/>
        <xdr:cNvSpPr/>
      </xdr:nvSpPr>
      <xdr:spPr>
        <a:xfrm>
          <a:off x="1397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32755</xdr:rowOff>
    </xdr:from>
    <xdr:ext cx="762000" cy="259045"/>
    <xdr:sp macro="" textlink="">
      <xdr:nvSpPr>
        <xdr:cNvPr id="82" name="テキスト ボックス 81"/>
        <xdr:cNvSpPr txBox="1"/>
      </xdr:nvSpPr>
      <xdr:spPr>
        <a:xfrm>
          <a:off x="1066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138289</xdr:rowOff>
    </xdr:from>
    <xdr:to>
      <xdr:col>23</xdr:col>
      <xdr:colOff>184150</xdr:colOff>
      <xdr:row>44</xdr:row>
      <xdr:rowOff>68439</xdr:rowOff>
    </xdr:to>
    <xdr:sp macro="" textlink="">
      <xdr:nvSpPr>
        <xdr:cNvPr id="88" name="楕円 87"/>
        <xdr:cNvSpPr/>
      </xdr:nvSpPr>
      <xdr:spPr>
        <a:xfrm>
          <a:off x="49022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34166</xdr:rowOff>
    </xdr:from>
    <xdr:ext cx="762000" cy="259045"/>
    <xdr:sp macro="" textlink="">
      <xdr:nvSpPr>
        <xdr:cNvPr id="89" name="財政力該当値テキスト"/>
        <xdr:cNvSpPr txBox="1"/>
      </xdr:nvSpPr>
      <xdr:spPr>
        <a:xfrm>
          <a:off x="5041900" y="74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151695</xdr:rowOff>
    </xdr:from>
    <xdr:to>
      <xdr:col>19</xdr:col>
      <xdr:colOff>184150</xdr:colOff>
      <xdr:row>44</xdr:row>
      <xdr:rowOff>81845</xdr:rowOff>
    </xdr:to>
    <xdr:sp macro="" textlink="">
      <xdr:nvSpPr>
        <xdr:cNvPr id="90" name="楕円 89"/>
        <xdr:cNvSpPr/>
      </xdr:nvSpPr>
      <xdr:spPr>
        <a:xfrm>
          <a:off x="4064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66622</xdr:rowOff>
    </xdr:from>
    <xdr:ext cx="736600" cy="259045"/>
    <xdr:sp macro="" textlink="">
      <xdr:nvSpPr>
        <xdr:cNvPr id="91" name="テキスト ボックス 90"/>
        <xdr:cNvSpPr txBox="1"/>
      </xdr:nvSpPr>
      <xdr:spPr>
        <a:xfrm>
          <a:off x="3733800" y="761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151695</xdr:rowOff>
    </xdr:from>
    <xdr:to>
      <xdr:col>15</xdr:col>
      <xdr:colOff>133350</xdr:colOff>
      <xdr:row>44</xdr:row>
      <xdr:rowOff>81845</xdr:rowOff>
    </xdr:to>
    <xdr:sp macro="" textlink="">
      <xdr:nvSpPr>
        <xdr:cNvPr id="92" name="楕円 91"/>
        <xdr:cNvSpPr/>
      </xdr:nvSpPr>
      <xdr:spPr>
        <a:xfrm>
          <a:off x="3175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66622</xdr:rowOff>
    </xdr:from>
    <xdr:ext cx="762000" cy="259045"/>
    <xdr:sp macro="" textlink="">
      <xdr:nvSpPr>
        <xdr:cNvPr id="93" name="テキスト ボックス 92"/>
        <xdr:cNvSpPr txBox="1"/>
      </xdr:nvSpPr>
      <xdr:spPr>
        <a:xfrm>
          <a:off x="2844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4" name="楕円 93"/>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5" name="テキスト ボックス 94"/>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6" name="楕円 95"/>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7" name="テキスト ボックス 96"/>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ゴシック" panose="020B0609070205080204" pitchFamily="49" charset="-128"/>
              <a:ea typeface="ＭＳ ゴシック" panose="020B0609070205080204" pitchFamily="49" charset="-128"/>
            </a:rPr>
            <a:t>　平成２５年度は，行財政改革の効果に加え，市税の増加により前年と比較</a:t>
          </a:r>
          <a:endParaRPr kumimoji="1" lang="en-US" altLang="ja-JP" sz="1150">
            <a:latin typeface="ＭＳ ゴシック" panose="020B0609070205080204" pitchFamily="49" charset="-128"/>
            <a:ea typeface="ＭＳ ゴシック" panose="020B0609070205080204" pitchFamily="49" charset="-128"/>
          </a:endParaRPr>
        </a:p>
        <a:p>
          <a:r>
            <a:rPr kumimoji="1" lang="ja-JP" altLang="en-US" sz="1150">
              <a:latin typeface="ＭＳ ゴシック" panose="020B0609070205080204" pitchFamily="49" charset="-128"/>
              <a:ea typeface="ＭＳ ゴシック" panose="020B0609070205080204" pitchFamily="49" charset="-128"/>
            </a:rPr>
            <a:t>して改善されている状況にあったが，近年は普通交付税の減などにより，悪</a:t>
          </a:r>
          <a:endParaRPr kumimoji="1" lang="en-US" altLang="ja-JP" sz="1150">
            <a:latin typeface="ＭＳ ゴシック" panose="020B0609070205080204" pitchFamily="49" charset="-128"/>
            <a:ea typeface="ＭＳ ゴシック" panose="020B0609070205080204" pitchFamily="49" charset="-128"/>
          </a:endParaRPr>
        </a:p>
        <a:p>
          <a:r>
            <a:rPr kumimoji="1" lang="ja-JP" altLang="en-US" sz="1150">
              <a:latin typeface="ＭＳ ゴシック" panose="020B0609070205080204" pitchFamily="49" charset="-128"/>
              <a:ea typeface="ＭＳ ゴシック" panose="020B0609070205080204" pitchFamily="49" charset="-128"/>
            </a:rPr>
            <a:t>化している状況にある。</a:t>
          </a:r>
          <a:endParaRPr kumimoji="1" lang="en-US" altLang="ja-JP" sz="1150">
            <a:latin typeface="ＭＳ ゴシック" panose="020B0609070205080204" pitchFamily="49" charset="-128"/>
            <a:ea typeface="ＭＳ ゴシック" panose="020B0609070205080204" pitchFamily="49" charset="-128"/>
          </a:endParaRPr>
        </a:p>
        <a:p>
          <a:r>
            <a:rPr kumimoji="1" lang="ja-JP" altLang="en-US" sz="1150">
              <a:latin typeface="ＭＳ ゴシック" panose="020B0609070205080204" pitchFamily="49" charset="-128"/>
              <a:ea typeface="ＭＳ ゴシック" panose="020B0609070205080204" pitchFamily="49" charset="-128"/>
            </a:rPr>
            <a:t>　今後も，積極的に事務事業の見直しなど，行財政改革を推進していく。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92964</xdr:rowOff>
    </xdr:from>
    <xdr:to>
      <xdr:col>23</xdr:col>
      <xdr:colOff>133350</xdr:colOff>
      <xdr:row>67</xdr:row>
      <xdr:rowOff>65532</xdr:rowOff>
    </xdr:to>
    <xdr:cxnSp macro="">
      <xdr:nvCxnSpPr>
        <xdr:cNvPr id="125" name="直線コネクタ 124"/>
        <xdr:cNvCxnSpPr/>
      </xdr:nvCxnSpPr>
      <xdr:spPr>
        <a:xfrm flipV="1">
          <a:off x="4953000" y="1037996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6"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7" name="直線コネクタ 126"/>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7891</xdr:rowOff>
    </xdr:from>
    <xdr:ext cx="762000" cy="259045"/>
    <xdr:sp macro="" textlink="">
      <xdr:nvSpPr>
        <xdr:cNvPr id="128"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92964</xdr:rowOff>
    </xdr:from>
    <xdr:to>
      <xdr:col>24</xdr:col>
      <xdr:colOff>12700</xdr:colOff>
      <xdr:row>60</xdr:row>
      <xdr:rowOff>92964</xdr:rowOff>
    </xdr:to>
    <xdr:cxnSp macro="">
      <xdr:nvCxnSpPr>
        <xdr:cNvPr id="129" name="直線コネクタ 128"/>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10414</xdr:rowOff>
    </xdr:from>
    <xdr:to>
      <xdr:col>23</xdr:col>
      <xdr:colOff>133350</xdr:colOff>
      <xdr:row>64</xdr:row>
      <xdr:rowOff>126238</xdr:rowOff>
    </xdr:to>
    <xdr:cxnSp macro="">
      <xdr:nvCxnSpPr>
        <xdr:cNvPr id="130" name="直線コネクタ 129"/>
        <xdr:cNvCxnSpPr/>
      </xdr:nvCxnSpPr>
      <xdr:spPr>
        <a:xfrm>
          <a:off x="4114800" y="10983214"/>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90949</xdr:rowOff>
    </xdr:from>
    <xdr:ext cx="762000" cy="259045"/>
    <xdr:sp macro="" textlink="">
      <xdr:nvSpPr>
        <xdr:cNvPr id="131" name="財政構造の弾力性平均値テキスト"/>
        <xdr:cNvSpPr txBox="1"/>
      </xdr:nvSpPr>
      <xdr:spPr>
        <a:xfrm>
          <a:off x="5041900" y="1106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32" name="フローチャート: 判断 131"/>
        <xdr:cNvSpPr/>
      </xdr:nvSpPr>
      <xdr:spPr>
        <a:xfrm>
          <a:off x="49022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99822</xdr:rowOff>
    </xdr:from>
    <xdr:to>
      <xdr:col>19</xdr:col>
      <xdr:colOff>133350</xdr:colOff>
      <xdr:row>64</xdr:row>
      <xdr:rowOff>10414</xdr:rowOff>
    </xdr:to>
    <xdr:cxnSp macro="">
      <xdr:nvCxnSpPr>
        <xdr:cNvPr id="133" name="直線コネクタ 132"/>
        <xdr:cNvCxnSpPr/>
      </xdr:nvCxnSpPr>
      <xdr:spPr>
        <a:xfrm>
          <a:off x="3225800" y="1090117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104394</xdr:rowOff>
    </xdr:from>
    <xdr:to>
      <xdr:col>19</xdr:col>
      <xdr:colOff>184150</xdr:colOff>
      <xdr:row>65</xdr:row>
      <xdr:rowOff>34544</xdr:rowOff>
    </xdr:to>
    <xdr:sp macro="" textlink="">
      <xdr:nvSpPr>
        <xdr:cNvPr id="134" name="フローチャート: 判断 133"/>
        <xdr:cNvSpPr/>
      </xdr:nvSpPr>
      <xdr:spPr>
        <a:xfrm>
          <a:off x="4064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19321</xdr:rowOff>
    </xdr:from>
    <xdr:ext cx="736600" cy="259045"/>
    <xdr:sp macro="" textlink="">
      <xdr:nvSpPr>
        <xdr:cNvPr id="135" name="テキスト ボックス 134"/>
        <xdr:cNvSpPr txBox="1"/>
      </xdr:nvSpPr>
      <xdr:spPr>
        <a:xfrm>
          <a:off x="3733800" y="1116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66040</xdr:rowOff>
    </xdr:from>
    <xdr:to>
      <xdr:col>15</xdr:col>
      <xdr:colOff>82550</xdr:colOff>
      <xdr:row>63</xdr:row>
      <xdr:rowOff>99822</xdr:rowOff>
    </xdr:to>
    <xdr:cxnSp macro="">
      <xdr:nvCxnSpPr>
        <xdr:cNvPr id="136" name="直線コネクタ 135"/>
        <xdr:cNvCxnSpPr/>
      </xdr:nvCxnSpPr>
      <xdr:spPr>
        <a:xfrm>
          <a:off x="2336800" y="1086739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160020</xdr:rowOff>
    </xdr:from>
    <xdr:to>
      <xdr:col>15</xdr:col>
      <xdr:colOff>133350</xdr:colOff>
      <xdr:row>64</xdr:row>
      <xdr:rowOff>90170</xdr:rowOff>
    </xdr:to>
    <xdr:sp macro="" textlink="">
      <xdr:nvSpPr>
        <xdr:cNvPr id="137" name="フローチャート: 判断 136"/>
        <xdr:cNvSpPr/>
      </xdr:nvSpPr>
      <xdr:spPr>
        <a:xfrm>
          <a:off x="3175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38" name="テキスト ボックス 137"/>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46736</xdr:rowOff>
    </xdr:from>
    <xdr:to>
      <xdr:col>11</xdr:col>
      <xdr:colOff>31750</xdr:colOff>
      <xdr:row>63</xdr:row>
      <xdr:rowOff>66040</xdr:rowOff>
    </xdr:to>
    <xdr:cxnSp macro="">
      <xdr:nvCxnSpPr>
        <xdr:cNvPr id="139" name="直線コネクタ 138"/>
        <xdr:cNvCxnSpPr/>
      </xdr:nvCxnSpPr>
      <xdr:spPr>
        <a:xfrm>
          <a:off x="1447800" y="1084808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32004</xdr:rowOff>
    </xdr:from>
    <xdr:to>
      <xdr:col>11</xdr:col>
      <xdr:colOff>82550</xdr:colOff>
      <xdr:row>64</xdr:row>
      <xdr:rowOff>133604</xdr:rowOff>
    </xdr:to>
    <xdr:sp macro="" textlink="">
      <xdr:nvSpPr>
        <xdr:cNvPr id="140" name="フローチャート: 判断 139"/>
        <xdr:cNvSpPr/>
      </xdr:nvSpPr>
      <xdr:spPr>
        <a:xfrm>
          <a:off x="22860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118381</xdr:rowOff>
    </xdr:from>
    <xdr:ext cx="762000" cy="259045"/>
    <xdr:sp macro="" textlink="">
      <xdr:nvSpPr>
        <xdr:cNvPr id="141" name="テキスト ボックス 140"/>
        <xdr:cNvSpPr txBox="1"/>
      </xdr:nvSpPr>
      <xdr:spPr>
        <a:xfrm>
          <a:off x="1955800" y="1109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42" name="フローチャート: 判断 141"/>
        <xdr:cNvSpPr/>
      </xdr:nvSpPr>
      <xdr:spPr>
        <a:xfrm>
          <a:off x="1397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94251</xdr:rowOff>
    </xdr:from>
    <xdr:ext cx="762000" cy="259045"/>
    <xdr:sp macro="" textlink="">
      <xdr:nvSpPr>
        <xdr:cNvPr id="143" name="テキスト ボックス 142"/>
        <xdr:cNvSpPr txBox="1"/>
      </xdr:nvSpPr>
      <xdr:spPr>
        <a:xfrm>
          <a:off x="1066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75438</xdr:rowOff>
    </xdr:from>
    <xdr:to>
      <xdr:col>23</xdr:col>
      <xdr:colOff>184150</xdr:colOff>
      <xdr:row>65</xdr:row>
      <xdr:rowOff>5588</xdr:rowOff>
    </xdr:to>
    <xdr:sp macro="" textlink="">
      <xdr:nvSpPr>
        <xdr:cNvPr id="149" name="楕円 148"/>
        <xdr:cNvSpPr/>
      </xdr:nvSpPr>
      <xdr:spPr>
        <a:xfrm>
          <a:off x="49022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91965</xdr:rowOff>
    </xdr:from>
    <xdr:ext cx="762000" cy="259045"/>
    <xdr:sp macro="" textlink="">
      <xdr:nvSpPr>
        <xdr:cNvPr id="150" name="財政構造の弾力性該当値テキスト"/>
        <xdr:cNvSpPr txBox="1"/>
      </xdr:nvSpPr>
      <xdr:spPr>
        <a:xfrm>
          <a:off x="50419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131064</xdr:rowOff>
    </xdr:from>
    <xdr:to>
      <xdr:col>19</xdr:col>
      <xdr:colOff>184150</xdr:colOff>
      <xdr:row>64</xdr:row>
      <xdr:rowOff>61214</xdr:rowOff>
    </xdr:to>
    <xdr:sp macro="" textlink="">
      <xdr:nvSpPr>
        <xdr:cNvPr id="151" name="楕円 150"/>
        <xdr:cNvSpPr/>
      </xdr:nvSpPr>
      <xdr:spPr>
        <a:xfrm>
          <a:off x="4064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71391</xdr:rowOff>
    </xdr:from>
    <xdr:ext cx="736600" cy="259045"/>
    <xdr:sp macro="" textlink="">
      <xdr:nvSpPr>
        <xdr:cNvPr id="152" name="テキスト ボックス 151"/>
        <xdr:cNvSpPr txBox="1"/>
      </xdr:nvSpPr>
      <xdr:spPr>
        <a:xfrm>
          <a:off x="3733800" y="1070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49022</xdr:rowOff>
    </xdr:from>
    <xdr:to>
      <xdr:col>15</xdr:col>
      <xdr:colOff>133350</xdr:colOff>
      <xdr:row>63</xdr:row>
      <xdr:rowOff>150622</xdr:rowOff>
    </xdr:to>
    <xdr:sp macro="" textlink="">
      <xdr:nvSpPr>
        <xdr:cNvPr id="153" name="楕円 152"/>
        <xdr:cNvSpPr/>
      </xdr:nvSpPr>
      <xdr:spPr>
        <a:xfrm>
          <a:off x="3175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160799</xdr:rowOff>
    </xdr:from>
    <xdr:ext cx="762000" cy="259045"/>
    <xdr:sp macro="" textlink="">
      <xdr:nvSpPr>
        <xdr:cNvPr id="154" name="テキスト ボックス 153"/>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15240</xdr:rowOff>
    </xdr:from>
    <xdr:to>
      <xdr:col>11</xdr:col>
      <xdr:colOff>82550</xdr:colOff>
      <xdr:row>63</xdr:row>
      <xdr:rowOff>116840</xdr:rowOff>
    </xdr:to>
    <xdr:sp macro="" textlink="">
      <xdr:nvSpPr>
        <xdr:cNvPr id="155" name="楕円 154"/>
        <xdr:cNvSpPr/>
      </xdr:nvSpPr>
      <xdr:spPr>
        <a:xfrm>
          <a:off x="2286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127017</xdr:rowOff>
    </xdr:from>
    <xdr:ext cx="762000" cy="259045"/>
    <xdr:sp macro="" textlink="">
      <xdr:nvSpPr>
        <xdr:cNvPr id="156" name="テキスト ボックス 155"/>
        <xdr:cNvSpPr txBox="1"/>
      </xdr:nvSpPr>
      <xdr:spPr>
        <a:xfrm>
          <a:off x="1955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167386</xdr:rowOff>
    </xdr:from>
    <xdr:to>
      <xdr:col>7</xdr:col>
      <xdr:colOff>31750</xdr:colOff>
      <xdr:row>63</xdr:row>
      <xdr:rowOff>97536</xdr:rowOff>
    </xdr:to>
    <xdr:sp macro="" textlink="">
      <xdr:nvSpPr>
        <xdr:cNvPr id="157" name="楕円 156"/>
        <xdr:cNvSpPr/>
      </xdr:nvSpPr>
      <xdr:spPr>
        <a:xfrm>
          <a:off x="1397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107713</xdr:rowOff>
    </xdr:from>
    <xdr:ext cx="762000" cy="259045"/>
    <xdr:sp macro="" textlink="">
      <xdr:nvSpPr>
        <xdr:cNvPr id="158" name="テキスト ボックス 157"/>
        <xdr:cNvSpPr txBox="1"/>
      </xdr:nvSpPr>
      <xdr:spPr>
        <a:xfrm>
          <a:off x="1066800" y="105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ゴシック" panose="020B0609070205080204" pitchFamily="49" charset="-128"/>
              <a:ea typeface="ＭＳ ゴシック" panose="020B0609070205080204" pitchFamily="49" charset="-128"/>
            </a:rPr>
            <a:t>　市単独で消防本部を設置していることや港湾事業および市立高校を抱えて</a:t>
          </a:r>
          <a:endParaRPr kumimoji="1" lang="en-US" altLang="ja-JP" sz="1150">
            <a:latin typeface="ＭＳ ゴシック" panose="020B0609070205080204" pitchFamily="49" charset="-128"/>
            <a:ea typeface="ＭＳ ゴシック" panose="020B0609070205080204" pitchFamily="49" charset="-128"/>
          </a:endParaRPr>
        </a:p>
        <a:p>
          <a:r>
            <a:rPr kumimoji="1" lang="ja-JP" altLang="en-US" sz="1150">
              <a:latin typeface="ＭＳ ゴシック" panose="020B0609070205080204" pitchFamily="49" charset="-128"/>
              <a:ea typeface="ＭＳ ゴシック" panose="020B0609070205080204" pitchFamily="49" charset="-128"/>
            </a:rPr>
            <a:t>いること，さらには平成１６年度の市町村合併により，類似団体と比較して</a:t>
          </a:r>
          <a:endParaRPr kumimoji="1" lang="en-US" altLang="ja-JP" sz="1150">
            <a:latin typeface="ＭＳ ゴシック" panose="020B0609070205080204" pitchFamily="49" charset="-128"/>
            <a:ea typeface="ＭＳ ゴシック" panose="020B0609070205080204" pitchFamily="49" charset="-128"/>
          </a:endParaRPr>
        </a:p>
        <a:p>
          <a:r>
            <a:rPr kumimoji="1" lang="ja-JP" altLang="en-US" sz="1150">
              <a:latin typeface="ＭＳ ゴシック" panose="020B0609070205080204" pitchFamily="49" charset="-128"/>
              <a:ea typeface="ＭＳ ゴシック" panose="020B0609070205080204" pitchFamily="49" charset="-128"/>
            </a:rPr>
            <a:t>高い人件費については，行財政対策を実施し，職員数の削減等に鋭意努めて</a:t>
          </a:r>
          <a:endParaRPr kumimoji="1" lang="en-US" altLang="ja-JP" sz="1150">
            <a:latin typeface="ＭＳ ゴシック" panose="020B0609070205080204" pitchFamily="49" charset="-128"/>
            <a:ea typeface="ＭＳ ゴシック" panose="020B0609070205080204" pitchFamily="49" charset="-128"/>
          </a:endParaRPr>
        </a:p>
        <a:p>
          <a:r>
            <a:rPr kumimoji="1" lang="ja-JP" altLang="en-US" sz="1150">
              <a:latin typeface="ＭＳ ゴシック" panose="020B0609070205080204" pitchFamily="49" charset="-128"/>
              <a:ea typeface="ＭＳ ゴシック" panose="020B0609070205080204" pitchFamily="49" charset="-128"/>
            </a:rPr>
            <a:t>いるところであるが，人口減少が著しく，人口１人当たりおいては，類似団</a:t>
          </a:r>
          <a:endParaRPr kumimoji="1" lang="en-US" altLang="ja-JP" sz="1150">
            <a:latin typeface="ＭＳ ゴシック" panose="020B0609070205080204" pitchFamily="49" charset="-128"/>
            <a:ea typeface="ＭＳ ゴシック" panose="020B0609070205080204" pitchFamily="49" charset="-128"/>
          </a:endParaRPr>
        </a:p>
        <a:p>
          <a:r>
            <a:rPr kumimoji="1" lang="ja-JP" altLang="en-US" sz="1150">
              <a:latin typeface="ＭＳ ゴシック" panose="020B0609070205080204" pitchFamily="49" charset="-128"/>
              <a:ea typeface="ＭＳ ゴシック" panose="020B0609070205080204" pitchFamily="49" charset="-128"/>
            </a:rPr>
            <a:t>体との比較で下位に位置している状況にある。</a:t>
          </a:r>
          <a:endParaRPr kumimoji="1" lang="en-US" altLang="ja-JP" sz="1150">
            <a:latin typeface="ＭＳ ゴシック" panose="020B0609070205080204" pitchFamily="49" charset="-128"/>
            <a:ea typeface="ＭＳ ゴシック" panose="020B0609070205080204" pitchFamily="49" charset="-128"/>
          </a:endParaRPr>
        </a:p>
        <a:p>
          <a:r>
            <a:rPr kumimoji="1" lang="ja-JP" altLang="en-US" sz="1150">
              <a:latin typeface="ＭＳ ゴシック" panose="020B0609070205080204" pitchFamily="49" charset="-128"/>
              <a:ea typeface="ＭＳ ゴシック" panose="020B0609070205080204" pitchFamily="49" charset="-128"/>
            </a:rPr>
            <a:t>　今後も，引き続き積極的に事務事業の見直しなど，行財政改革を推進して</a:t>
          </a:r>
          <a:endParaRPr kumimoji="1" lang="en-US" altLang="ja-JP" sz="1150">
            <a:latin typeface="ＭＳ ゴシック" panose="020B0609070205080204" pitchFamily="49" charset="-128"/>
            <a:ea typeface="ＭＳ ゴシック" panose="020B0609070205080204" pitchFamily="49" charset="-128"/>
          </a:endParaRPr>
        </a:p>
        <a:p>
          <a:r>
            <a:rPr kumimoji="1" lang="ja-JP" altLang="en-US" sz="1150">
              <a:latin typeface="ＭＳ ゴシック" panose="020B0609070205080204" pitchFamily="49" charset="-128"/>
              <a:ea typeface="ＭＳ ゴシック" panose="020B0609070205080204" pitchFamily="49" charset="-128"/>
            </a:rPr>
            <a:t>いく。</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144125</xdr:rowOff>
    </xdr:from>
    <xdr:to>
      <xdr:col>23</xdr:col>
      <xdr:colOff>133350</xdr:colOff>
      <xdr:row>89</xdr:row>
      <xdr:rowOff>54166</xdr:rowOff>
    </xdr:to>
    <xdr:cxnSp macro="">
      <xdr:nvCxnSpPr>
        <xdr:cNvPr id="186" name="直線コネクタ 185"/>
        <xdr:cNvCxnSpPr/>
      </xdr:nvCxnSpPr>
      <xdr:spPr>
        <a:xfrm flipV="1">
          <a:off x="4953000" y="14031575"/>
          <a:ext cx="0" cy="12816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26243</xdr:rowOff>
    </xdr:from>
    <xdr:ext cx="762000" cy="259045"/>
    <xdr:sp macro="" textlink="">
      <xdr:nvSpPr>
        <xdr:cNvPr id="187" name="人件費・物件費等の状況最小値テキスト"/>
        <xdr:cNvSpPr txBox="1"/>
      </xdr:nvSpPr>
      <xdr:spPr>
        <a:xfrm>
          <a:off x="5041900" y="1528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54166</xdr:rowOff>
    </xdr:from>
    <xdr:to>
      <xdr:col>24</xdr:col>
      <xdr:colOff>12700</xdr:colOff>
      <xdr:row>89</xdr:row>
      <xdr:rowOff>54166</xdr:rowOff>
    </xdr:to>
    <xdr:cxnSp macro="">
      <xdr:nvCxnSpPr>
        <xdr:cNvPr id="188" name="直線コネクタ 187"/>
        <xdr:cNvCxnSpPr/>
      </xdr:nvCxnSpPr>
      <xdr:spPr>
        <a:xfrm>
          <a:off x="4864100" y="153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59052</xdr:rowOff>
    </xdr:from>
    <xdr:ext cx="762000" cy="259045"/>
    <xdr:sp macro="" textlink="">
      <xdr:nvSpPr>
        <xdr:cNvPr id="189" name="人件費・物件費等の状況最大値テキスト"/>
        <xdr:cNvSpPr txBox="1"/>
      </xdr:nvSpPr>
      <xdr:spPr>
        <a:xfrm>
          <a:off x="5041900" y="13775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144125</xdr:rowOff>
    </xdr:from>
    <xdr:to>
      <xdr:col>24</xdr:col>
      <xdr:colOff>12700</xdr:colOff>
      <xdr:row>81</xdr:row>
      <xdr:rowOff>144125</xdr:rowOff>
    </xdr:to>
    <xdr:cxnSp macro="">
      <xdr:nvCxnSpPr>
        <xdr:cNvPr id="190" name="直線コネクタ 189"/>
        <xdr:cNvCxnSpPr/>
      </xdr:nvCxnSpPr>
      <xdr:spPr>
        <a:xfrm>
          <a:off x="4864100" y="1403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108066</xdr:rowOff>
    </xdr:from>
    <xdr:to>
      <xdr:col>23</xdr:col>
      <xdr:colOff>133350</xdr:colOff>
      <xdr:row>87</xdr:row>
      <xdr:rowOff>28746</xdr:rowOff>
    </xdr:to>
    <xdr:cxnSp macro="">
      <xdr:nvCxnSpPr>
        <xdr:cNvPr id="191" name="直線コネクタ 190"/>
        <xdr:cNvCxnSpPr/>
      </xdr:nvCxnSpPr>
      <xdr:spPr>
        <a:xfrm>
          <a:off x="4114800" y="14852766"/>
          <a:ext cx="838200" cy="9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73010</xdr:rowOff>
    </xdr:from>
    <xdr:ext cx="762000" cy="259045"/>
    <xdr:sp macro="" textlink="">
      <xdr:nvSpPr>
        <xdr:cNvPr id="192" name="人件費・物件費等の状況平均値テキスト"/>
        <xdr:cNvSpPr txBox="1"/>
      </xdr:nvSpPr>
      <xdr:spPr>
        <a:xfrm>
          <a:off x="5041900" y="14303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56483</xdr:rowOff>
    </xdr:from>
    <xdr:to>
      <xdr:col>23</xdr:col>
      <xdr:colOff>184150</xdr:colOff>
      <xdr:row>84</xdr:row>
      <xdr:rowOff>158083</xdr:rowOff>
    </xdr:to>
    <xdr:sp macro="" textlink="">
      <xdr:nvSpPr>
        <xdr:cNvPr id="193" name="フローチャート: 判断 192"/>
        <xdr:cNvSpPr/>
      </xdr:nvSpPr>
      <xdr:spPr>
        <a:xfrm>
          <a:off x="4902200" y="1445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108066</xdr:rowOff>
    </xdr:from>
    <xdr:to>
      <xdr:col>19</xdr:col>
      <xdr:colOff>133350</xdr:colOff>
      <xdr:row>87</xdr:row>
      <xdr:rowOff>851</xdr:rowOff>
    </xdr:to>
    <xdr:cxnSp macro="">
      <xdr:nvCxnSpPr>
        <xdr:cNvPr id="194" name="直線コネクタ 193"/>
        <xdr:cNvCxnSpPr/>
      </xdr:nvCxnSpPr>
      <xdr:spPr>
        <a:xfrm flipV="1">
          <a:off x="3225800" y="14852766"/>
          <a:ext cx="889000" cy="6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68862</xdr:rowOff>
    </xdr:from>
    <xdr:to>
      <xdr:col>19</xdr:col>
      <xdr:colOff>184150</xdr:colOff>
      <xdr:row>84</xdr:row>
      <xdr:rowOff>170462</xdr:rowOff>
    </xdr:to>
    <xdr:sp macro="" textlink="">
      <xdr:nvSpPr>
        <xdr:cNvPr id="195" name="フローチャート: 判断 194"/>
        <xdr:cNvSpPr/>
      </xdr:nvSpPr>
      <xdr:spPr>
        <a:xfrm>
          <a:off x="4064000" y="1447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9189</xdr:rowOff>
    </xdr:from>
    <xdr:ext cx="736600" cy="259045"/>
    <xdr:sp macro="" textlink="">
      <xdr:nvSpPr>
        <xdr:cNvPr id="196" name="テキスト ボックス 195"/>
        <xdr:cNvSpPr txBox="1"/>
      </xdr:nvSpPr>
      <xdr:spPr>
        <a:xfrm>
          <a:off x="3733800" y="14239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5876</xdr:rowOff>
    </xdr:from>
    <xdr:to>
      <xdr:col>15</xdr:col>
      <xdr:colOff>82550</xdr:colOff>
      <xdr:row>87</xdr:row>
      <xdr:rowOff>851</xdr:rowOff>
    </xdr:to>
    <xdr:cxnSp macro="">
      <xdr:nvCxnSpPr>
        <xdr:cNvPr id="197" name="直線コネクタ 196"/>
        <xdr:cNvCxnSpPr/>
      </xdr:nvCxnSpPr>
      <xdr:spPr>
        <a:xfrm>
          <a:off x="2336800" y="14750576"/>
          <a:ext cx="889000" cy="16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54794</xdr:rowOff>
    </xdr:from>
    <xdr:to>
      <xdr:col>15</xdr:col>
      <xdr:colOff>133350</xdr:colOff>
      <xdr:row>84</xdr:row>
      <xdr:rowOff>156394</xdr:rowOff>
    </xdr:to>
    <xdr:sp macro="" textlink="">
      <xdr:nvSpPr>
        <xdr:cNvPr id="198" name="フローチャート: 判断 197"/>
        <xdr:cNvSpPr/>
      </xdr:nvSpPr>
      <xdr:spPr>
        <a:xfrm>
          <a:off x="3175000" y="1445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166571</xdr:rowOff>
    </xdr:from>
    <xdr:ext cx="762000" cy="259045"/>
    <xdr:sp macro="" textlink="">
      <xdr:nvSpPr>
        <xdr:cNvPr id="199" name="テキスト ボックス 198"/>
        <xdr:cNvSpPr txBox="1"/>
      </xdr:nvSpPr>
      <xdr:spPr>
        <a:xfrm>
          <a:off x="2844800" y="14225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65315</xdr:rowOff>
    </xdr:from>
    <xdr:to>
      <xdr:col>11</xdr:col>
      <xdr:colOff>31750</xdr:colOff>
      <xdr:row>86</xdr:row>
      <xdr:rowOff>5876</xdr:rowOff>
    </xdr:to>
    <xdr:cxnSp macro="">
      <xdr:nvCxnSpPr>
        <xdr:cNvPr id="200" name="直線コネクタ 199"/>
        <xdr:cNvCxnSpPr/>
      </xdr:nvCxnSpPr>
      <xdr:spPr>
        <a:xfrm>
          <a:off x="1447800" y="14638565"/>
          <a:ext cx="889000" cy="11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41016</xdr:rowOff>
    </xdr:from>
    <xdr:to>
      <xdr:col>11</xdr:col>
      <xdr:colOff>82550</xdr:colOff>
      <xdr:row>84</xdr:row>
      <xdr:rowOff>142616</xdr:rowOff>
    </xdr:to>
    <xdr:sp macro="" textlink="">
      <xdr:nvSpPr>
        <xdr:cNvPr id="201" name="フローチャート: 判断 200"/>
        <xdr:cNvSpPr/>
      </xdr:nvSpPr>
      <xdr:spPr>
        <a:xfrm>
          <a:off x="2286000" y="1444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152793</xdr:rowOff>
    </xdr:from>
    <xdr:ext cx="762000" cy="259045"/>
    <xdr:sp macro="" textlink="">
      <xdr:nvSpPr>
        <xdr:cNvPr id="202" name="テキスト ボックス 201"/>
        <xdr:cNvSpPr txBox="1"/>
      </xdr:nvSpPr>
      <xdr:spPr>
        <a:xfrm>
          <a:off x="1955800" y="142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114088</xdr:rowOff>
    </xdr:from>
    <xdr:to>
      <xdr:col>7</xdr:col>
      <xdr:colOff>31750</xdr:colOff>
      <xdr:row>84</xdr:row>
      <xdr:rowOff>44238</xdr:rowOff>
    </xdr:to>
    <xdr:sp macro="" textlink="">
      <xdr:nvSpPr>
        <xdr:cNvPr id="203" name="フローチャート: 判断 202"/>
        <xdr:cNvSpPr/>
      </xdr:nvSpPr>
      <xdr:spPr>
        <a:xfrm>
          <a:off x="1397000" y="1434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54415</xdr:rowOff>
    </xdr:from>
    <xdr:ext cx="762000" cy="259045"/>
    <xdr:sp macro="" textlink="">
      <xdr:nvSpPr>
        <xdr:cNvPr id="204" name="テキスト ボックス 203"/>
        <xdr:cNvSpPr txBox="1"/>
      </xdr:nvSpPr>
      <xdr:spPr>
        <a:xfrm>
          <a:off x="1066800" y="1411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149396</xdr:rowOff>
    </xdr:from>
    <xdr:to>
      <xdr:col>23</xdr:col>
      <xdr:colOff>184150</xdr:colOff>
      <xdr:row>87</xdr:row>
      <xdr:rowOff>79546</xdr:rowOff>
    </xdr:to>
    <xdr:sp macro="" textlink="">
      <xdr:nvSpPr>
        <xdr:cNvPr id="210" name="楕円 209"/>
        <xdr:cNvSpPr/>
      </xdr:nvSpPr>
      <xdr:spPr>
        <a:xfrm>
          <a:off x="4902200" y="1489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121473</xdr:rowOff>
    </xdr:from>
    <xdr:ext cx="762000" cy="259045"/>
    <xdr:sp macro="" textlink="">
      <xdr:nvSpPr>
        <xdr:cNvPr id="211" name="人件費・物件費等の状況該当値テキスト"/>
        <xdr:cNvSpPr txBox="1"/>
      </xdr:nvSpPr>
      <xdr:spPr>
        <a:xfrm>
          <a:off x="5041900" y="14866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57266</xdr:rowOff>
    </xdr:from>
    <xdr:to>
      <xdr:col>19</xdr:col>
      <xdr:colOff>184150</xdr:colOff>
      <xdr:row>86</xdr:row>
      <xdr:rowOff>158866</xdr:rowOff>
    </xdr:to>
    <xdr:sp macro="" textlink="">
      <xdr:nvSpPr>
        <xdr:cNvPr id="212" name="楕円 211"/>
        <xdr:cNvSpPr/>
      </xdr:nvSpPr>
      <xdr:spPr>
        <a:xfrm>
          <a:off x="4064000" y="1480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143643</xdr:rowOff>
    </xdr:from>
    <xdr:ext cx="736600" cy="259045"/>
    <xdr:sp macro="" textlink="">
      <xdr:nvSpPr>
        <xdr:cNvPr id="213" name="テキスト ボックス 212"/>
        <xdr:cNvSpPr txBox="1"/>
      </xdr:nvSpPr>
      <xdr:spPr>
        <a:xfrm>
          <a:off x="3733800" y="14888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121501</xdr:rowOff>
    </xdr:from>
    <xdr:to>
      <xdr:col>15</xdr:col>
      <xdr:colOff>133350</xdr:colOff>
      <xdr:row>87</xdr:row>
      <xdr:rowOff>51651</xdr:rowOff>
    </xdr:to>
    <xdr:sp macro="" textlink="">
      <xdr:nvSpPr>
        <xdr:cNvPr id="214" name="楕円 213"/>
        <xdr:cNvSpPr/>
      </xdr:nvSpPr>
      <xdr:spPr>
        <a:xfrm>
          <a:off x="3175000" y="1486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36428</xdr:rowOff>
    </xdr:from>
    <xdr:ext cx="762000" cy="259045"/>
    <xdr:sp macro="" textlink="">
      <xdr:nvSpPr>
        <xdr:cNvPr id="215" name="テキスト ボックス 214"/>
        <xdr:cNvSpPr txBox="1"/>
      </xdr:nvSpPr>
      <xdr:spPr>
        <a:xfrm>
          <a:off x="2844800" y="14952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126526</xdr:rowOff>
    </xdr:from>
    <xdr:to>
      <xdr:col>11</xdr:col>
      <xdr:colOff>82550</xdr:colOff>
      <xdr:row>86</xdr:row>
      <xdr:rowOff>56676</xdr:rowOff>
    </xdr:to>
    <xdr:sp macro="" textlink="">
      <xdr:nvSpPr>
        <xdr:cNvPr id="216" name="楕円 215"/>
        <xdr:cNvSpPr/>
      </xdr:nvSpPr>
      <xdr:spPr>
        <a:xfrm>
          <a:off x="2286000" y="1469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41453</xdr:rowOff>
    </xdr:from>
    <xdr:ext cx="762000" cy="259045"/>
    <xdr:sp macro="" textlink="">
      <xdr:nvSpPr>
        <xdr:cNvPr id="217" name="テキスト ボックス 216"/>
        <xdr:cNvSpPr txBox="1"/>
      </xdr:nvSpPr>
      <xdr:spPr>
        <a:xfrm>
          <a:off x="1955800" y="1478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14515</xdr:rowOff>
    </xdr:from>
    <xdr:to>
      <xdr:col>7</xdr:col>
      <xdr:colOff>31750</xdr:colOff>
      <xdr:row>85</xdr:row>
      <xdr:rowOff>116115</xdr:rowOff>
    </xdr:to>
    <xdr:sp macro="" textlink="">
      <xdr:nvSpPr>
        <xdr:cNvPr id="218" name="楕円 217"/>
        <xdr:cNvSpPr/>
      </xdr:nvSpPr>
      <xdr:spPr>
        <a:xfrm>
          <a:off x="1397000" y="1458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100892</xdr:rowOff>
    </xdr:from>
    <xdr:ext cx="762000" cy="259045"/>
    <xdr:sp macro="" textlink="">
      <xdr:nvSpPr>
        <xdr:cNvPr id="219" name="テキスト ボックス 218"/>
        <xdr:cNvSpPr txBox="1"/>
      </xdr:nvSpPr>
      <xdr:spPr>
        <a:xfrm>
          <a:off x="1066800" y="14674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２４</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年１月から平成２７年３月３１日までの間には給与の独自減額を</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実施した</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ほか，</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平成２７年度には国の給与制度の総合的見直しを踏まえ，給</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与制度の見直しを実施し，制度の見直しに伴う経過措置について，国が３年</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間の現給保障としたのに対し，市では２か年で段階的に引き下げたことから，</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ラスパイレス指数については類似団体の中で低い水準となっている。</a:t>
          </a:r>
          <a:endParaRPr lang="ja-JP" altLang="ja-JP" sz="115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88</xdr:row>
      <xdr:rowOff>147461</xdr:rowOff>
    </xdr:to>
    <xdr:cxnSp macro="">
      <xdr:nvCxnSpPr>
        <xdr:cNvPr id="248" name="直線コネクタ 247"/>
        <xdr:cNvCxnSpPr/>
      </xdr:nvCxnSpPr>
      <xdr:spPr>
        <a:xfrm flipV="1">
          <a:off x="17018000" y="14001750"/>
          <a:ext cx="0" cy="1233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119538</xdr:rowOff>
    </xdr:from>
    <xdr:ext cx="762000" cy="259045"/>
    <xdr:sp macro="" textlink="">
      <xdr:nvSpPr>
        <xdr:cNvPr id="249" name="給与水準   （国との比較）最小値テキスト"/>
        <xdr:cNvSpPr txBox="1"/>
      </xdr:nvSpPr>
      <xdr:spPr>
        <a:xfrm>
          <a:off x="17106900" y="1520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147461</xdr:rowOff>
    </xdr:from>
    <xdr:to>
      <xdr:col>81</xdr:col>
      <xdr:colOff>133350</xdr:colOff>
      <xdr:row>88</xdr:row>
      <xdr:rowOff>147461</xdr:rowOff>
    </xdr:to>
    <xdr:cxnSp macro="">
      <xdr:nvCxnSpPr>
        <xdr:cNvPr id="250" name="直線コネクタ 249"/>
        <xdr:cNvCxnSpPr/>
      </xdr:nvCxnSpPr>
      <xdr:spPr>
        <a:xfrm>
          <a:off x="16929100" y="1523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84</xdr:row>
      <xdr:rowOff>42334</xdr:rowOff>
    </xdr:to>
    <xdr:cxnSp macro="">
      <xdr:nvCxnSpPr>
        <xdr:cNvPr id="253" name="直線コネクタ 252"/>
        <xdr:cNvCxnSpPr/>
      </xdr:nvCxnSpPr>
      <xdr:spPr>
        <a:xfrm>
          <a:off x="16179800" y="144441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113893</xdr:rowOff>
    </xdr:from>
    <xdr:ext cx="762000" cy="259045"/>
    <xdr:sp macro="" textlink="">
      <xdr:nvSpPr>
        <xdr:cNvPr id="254" name="給与水準   （国との比較）平均値テキスト"/>
        <xdr:cNvSpPr txBox="1"/>
      </xdr:nvSpPr>
      <xdr:spPr>
        <a:xfrm>
          <a:off x="17106900" y="14687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5" name="フローチャート: 判断 254"/>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28928</xdr:rowOff>
    </xdr:from>
    <xdr:to>
      <xdr:col>77</xdr:col>
      <xdr:colOff>44450</xdr:colOff>
      <xdr:row>84</xdr:row>
      <xdr:rowOff>42334</xdr:rowOff>
    </xdr:to>
    <xdr:cxnSp macro="">
      <xdr:nvCxnSpPr>
        <xdr:cNvPr id="256" name="直線コネクタ 255"/>
        <xdr:cNvCxnSpPr/>
      </xdr:nvCxnSpPr>
      <xdr:spPr>
        <a:xfrm>
          <a:off x="15290800" y="1443072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141816</xdr:rowOff>
    </xdr:from>
    <xdr:to>
      <xdr:col>77</xdr:col>
      <xdr:colOff>95250</xdr:colOff>
      <xdr:row>86</xdr:row>
      <xdr:rowOff>71966</xdr:rowOff>
    </xdr:to>
    <xdr:sp macro="" textlink="">
      <xdr:nvSpPr>
        <xdr:cNvPr id="257" name="フローチャート: 判断 256"/>
        <xdr:cNvSpPr/>
      </xdr:nvSpPr>
      <xdr:spPr>
        <a:xfrm>
          <a:off x="16129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58" name="テキスト ボックス 257"/>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28928</xdr:rowOff>
    </xdr:to>
    <xdr:cxnSp macro="">
      <xdr:nvCxnSpPr>
        <xdr:cNvPr id="259" name="直線コネクタ 258"/>
        <xdr:cNvCxnSpPr/>
      </xdr:nvCxnSpPr>
      <xdr:spPr>
        <a:xfrm>
          <a:off x="14401800" y="1436370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0" name="フローチャート: 判断 259"/>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1" name="テキスト ボックス 260"/>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7055</xdr:rowOff>
    </xdr:from>
    <xdr:to>
      <xdr:col>68</xdr:col>
      <xdr:colOff>152400</xdr:colOff>
      <xdr:row>83</xdr:row>
      <xdr:rowOff>133350</xdr:rowOff>
    </xdr:to>
    <xdr:cxnSp macro="">
      <xdr:nvCxnSpPr>
        <xdr:cNvPr id="262" name="直線コネクタ 261"/>
        <xdr:cNvCxnSpPr/>
      </xdr:nvCxnSpPr>
      <xdr:spPr>
        <a:xfrm>
          <a:off x="13512800" y="13894505"/>
          <a:ext cx="889000" cy="46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115005</xdr:rowOff>
    </xdr:from>
    <xdr:to>
      <xdr:col>68</xdr:col>
      <xdr:colOff>203200</xdr:colOff>
      <xdr:row>86</xdr:row>
      <xdr:rowOff>45155</xdr:rowOff>
    </xdr:to>
    <xdr:sp macro="" textlink="">
      <xdr:nvSpPr>
        <xdr:cNvPr id="263" name="フローチャート: 判断 262"/>
        <xdr:cNvSpPr/>
      </xdr:nvSpPr>
      <xdr:spPr>
        <a:xfrm>
          <a:off x="14351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29932</xdr:rowOff>
    </xdr:from>
    <xdr:ext cx="762000" cy="259045"/>
    <xdr:sp macro="" textlink="">
      <xdr:nvSpPr>
        <xdr:cNvPr id="264" name="テキスト ボックス 263"/>
        <xdr:cNvSpPr txBox="1"/>
      </xdr:nvSpPr>
      <xdr:spPr>
        <a:xfrm>
          <a:off x="14020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5" name="フローチャート: 判断 264"/>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6" name="テキスト ボックス 265"/>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72" name="楕円 271"/>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8061</xdr:rowOff>
    </xdr:from>
    <xdr:ext cx="762000" cy="259045"/>
    <xdr:sp macro="" textlink="">
      <xdr:nvSpPr>
        <xdr:cNvPr id="273" name="給与水準   （国との比較）該当値テキスト"/>
        <xdr:cNvSpPr txBox="1"/>
      </xdr:nvSpPr>
      <xdr:spPr>
        <a:xfrm>
          <a:off x="171069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162984</xdr:rowOff>
    </xdr:from>
    <xdr:to>
      <xdr:col>77</xdr:col>
      <xdr:colOff>95250</xdr:colOff>
      <xdr:row>84</xdr:row>
      <xdr:rowOff>93134</xdr:rowOff>
    </xdr:to>
    <xdr:sp macro="" textlink="">
      <xdr:nvSpPr>
        <xdr:cNvPr id="274" name="楕円 273"/>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103311</xdr:rowOff>
    </xdr:from>
    <xdr:ext cx="736600" cy="259045"/>
    <xdr:sp macro="" textlink="">
      <xdr:nvSpPr>
        <xdr:cNvPr id="275" name="テキスト ボックス 274"/>
        <xdr:cNvSpPr txBox="1"/>
      </xdr:nvSpPr>
      <xdr:spPr>
        <a:xfrm>
          <a:off x="15798800" y="1416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149578</xdr:rowOff>
    </xdr:from>
    <xdr:to>
      <xdr:col>73</xdr:col>
      <xdr:colOff>44450</xdr:colOff>
      <xdr:row>84</xdr:row>
      <xdr:rowOff>79728</xdr:rowOff>
    </xdr:to>
    <xdr:sp macro="" textlink="">
      <xdr:nvSpPr>
        <xdr:cNvPr id="276" name="楕円 275"/>
        <xdr:cNvSpPr/>
      </xdr:nvSpPr>
      <xdr:spPr>
        <a:xfrm>
          <a:off x="15240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89905</xdr:rowOff>
    </xdr:from>
    <xdr:ext cx="762000" cy="259045"/>
    <xdr:sp macro="" textlink="">
      <xdr:nvSpPr>
        <xdr:cNvPr id="277" name="テキスト ボックス 276"/>
        <xdr:cNvSpPr txBox="1"/>
      </xdr:nvSpPr>
      <xdr:spPr>
        <a:xfrm>
          <a:off x="14909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78" name="楕円 277"/>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79" name="テキスト ボックス 278"/>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127705</xdr:rowOff>
    </xdr:from>
    <xdr:to>
      <xdr:col>64</xdr:col>
      <xdr:colOff>152400</xdr:colOff>
      <xdr:row>81</xdr:row>
      <xdr:rowOff>57855</xdr:rowOff>
    </xdr:to>
    <xdr:sp macro="" textlink="">
      <xdr:nvSpPr>
        <xdr:cNvPr id="280" name="楕円 279"/>
        <xdr:cNvSpPr/>
      </xdr:nvSpPr>
      <xdr:spPr>
        <a:xfrm>
          <a:off x="13462000" y="1384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68032</xdr:rowOff>
    </xdr:from>
    <xdr:ext cx="762000" cy="259045"/>
    <xdr:sp macro="" textlink="">
      <xdr:nvSpPr>
        <xdr:cNvPr id="281" name="テキスト ボックス 280"/>
        <xdr:cNvSpPr txBox="1"/>
      </xdr:nvSpPr>
      <xdr:spPr>
        <a:xfrm>
          <a:off x="13131800" y="13612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a:t>
          </a:r>
          <a:r>
            <a:rPr kumimoji="1" lang="ja-JP" altLang="en-US" sz="1150">
              <a:latin typeface="ＭＳ ゴシック" panose="020B0609070205080204" pitchFamily="49" charset="-128"/>
              <a:ea typeface="ＭＳ ゴシック" panose="020B0609070205080204" pitchFamily="49" charset="-128"/>
            </a:rPr>
            <a:t>これまでも行財政対策の主要な取り組みとして職員数の見直しを掲げ，事</a:t>
          </a:r>
          <a:endParaRPr kumimoji="1" lang="en-US" altLang="ja-JP" sz="1150">
            <a:latin typeface="ＭＳ ゴシック" panose="020B0609070205080204" pitchFamily="49" charset="-128"/>
            <a:ea typeface="ＭＳ ゴシック" panose="020B0609070205080204" pitchFamily="49" charset="-128"/>
          </a:endParaRPr>
        </a:p>
        <a:p>
          <a:r>
            <a:rPr kumimoji="1" lang="ja-JP" altLang="en-US" sz="1150">
              <a:latin typeface="ＭＳ ゴシック" panose="020B0609070205080204" pitchFamily="49" charset="-128"/>
              <a:ea typeface="ＭＳ ゴシック" panose="020B0609070205080204" pitchFamily="49" charset="-128"/>
            </a:rPr>
            <a:t>務の見直しやアウトソーシングの推進などにより，毎年着実に職員数の削減</a:t>
          </a:r>
          <a:endParaRPr kumimoji="1" lang="en-US" altLang="ja-JP" sz="1150">
            <a:latin typeface="ＭＳ ゴシック" panose="020B0609070205080204" pitchFamily="49" charset="-128"/>
            <a:ea typeface="ＭＳ ゴシック" panose="020B0609070205080204" pitchFamily="49" charset="-128"/>
          </a:endParaRPr>
        </a:p>
        <a:p>
          <a:r>
            <a:rPr kumimoji="1" lang="ja-JP" altLang="en-US" sz="1150">
              <a:latin typeface="ＭＳ ゴシック" panose="020B0609070205080204" pitchFamily="49" charset="-128"/>
              <a:ea typeface="ＭＳ ゴシック" panose="020B0609070205080204" pitchFamily="49" charset="-128"/>
            </a:rPr>
            <a:t>を進めてきたが，人口減少率が職員の削減率を上回っていることに加え，市</a:t>
          </a:r>
          <a:endParaRPr kumimoji="1" lang="en-US" altLang="ja-JP" sz="1150">
            <a:latin typeface="ＭＳ ゴシック" panose="020B0609070205080204" pitchFamily="49" charset="-128"/>
            <a:ea typeface="ＭＳ ゴシック" panose="020B0609070205080204" pitchFamily="49" charset="-128"/>
          </a:endParaRPr>
        </a:p>
        <a:p>
          <a:r>
            <a:rPr kumimoji="1" lang="ja-JP" altLang="en-US" sz="1150">
              <a:latin typeface="ＭＳ ゴシック" panose="020B0609070205080204" pitchFamily="49" charset="-128"/>
              <a:ea typeface="ＭＳ ゴシック" panose="020B0609070205080204" pitchFamily="49" charset="-128"/>
            </a:rPr>
            <a:t>単独で消防本部を設置していることや，港湾事業および市立高校を抱えてい</a:t>
          </a:r>
          <a:endParaRPr kumimoji="1" lang="en-US" altLang="ja-JP" sz="1150">
            <a:latin typeface="ＭＳ ゴシック" panose="020B0609070205080204" pitchFamily="49" charset="-128"/>
            <a:ea typeface="ＭＳ ゴシック" panose="020B0609070205080204" pitchFamily="49" charset="-128"/>
          </a:endParaRPr>
        </a:p>
        <a:p>
          <a:r>
            <a:rPr kumimoji="1" lang="ja-JP" altLang="en-US" sz="1150">
              <a:latin typeface="ＭＳ ゴシック" panose="020B0609070205080204" pitchFamily="49" charset="-128"/>
              <a:ea typeface="ＭＳ ゴシック" panose="020B0609070205080204" pitchFamily="49" charset="-128"/>
            </a:rPr>
            <a:t>ることから，類似団体内の順位は下位に位置している状況にある。</a:t>
          </a:r>
          <a:endParaRPr kumimoji="1" lang="en-US" altLang="ja-JP" sz="1150">
            <a:latin typeface="ＭＳ ゴシック" panose="020B0609070205080204" pitchFamily="49" charset="-128"/>
            <a:ea typeface="ＭＳ ゴシック" panose="020B0609070205080204" pitchFamily="49" charset="-128"/>
          </a:endParaRPr>
        </a:p>
        <a:p>
          <a:r>
            <a:rPr kumimoji="1" lang="ja-JP" altLang="en-US" sz="1150">
              <a:latin typeface="ＭＳ ゴシック" panose="020B0609070205080204" pitchFamily="49" charset="-128"/>
              <a:ea typeface="ＭＳ ゴシック" panose="020B0609070205080204" pitchFamily="49" charset="-128"/>
            </a:rPr>
            <a:t>　今後も，積極的に事務事業の見直しを図り，人口減少に対応した行政のス</a:t>
          </a:r>
          <a:endParaRPr kumimoji="1" lang="en-US" altLang="ja-JP" sz="1150">
            <a:latin typeface="ＭＳ ゴシック" panose="020B0609070205080204" pitchFamily="49" charset="-128"/>
            <a:ea typeface="ＭＳ ゴシック" panose="020B0609070205080204" pitchFamily="49" charset="-128"/>
          </a:endParaRPr>
        </a:p>
        <a:p>
          <a:r>
            <a:rPr kumimoji="1" lang="ja-JP" altLang="en-US" sz="1150">
              <a:latin typeface="ＭＳ ゴシック" panose="020B0609070205080204" pitchFamily="49" charset="-128"/>
              <a:ea typeface="ＭＳ ゴシック" panose="020B0609070205080204" pitchFamily="49" charset="-128"/>
            </a:rPr>
            <a:t>リム化を進めていく一方，近年の権限移譲や義務付け・枠付けの見直し，社</a:t>
          </a:r>
          <a:endParaRPr kumimoji="1" lang="en-US" altLang="ja-JP" sz="1150">
            <a:latin typeface="ＭＳ ゴシック" panose="020B0609070205080204" pitchFamily="49" charset="-128"/>
            <a:ea typeface="ＭＳ ゴシック" panose="020B0609070205080204" pitchFamily="49" charset="-128"/>
          </a:endParaRPr>
        </a:p>
        <a:p>
          <a:r>
            <a:rPr kumimoji="1" lang="ja-JP" altLang="en-US" sz="1150">
              <a:latin typeface="ＭＳ ゴシック" panose="020B0609070205080204" pitchFamily="49" charset="-128"/>
              <a:ea typeface="ＭＳ ゴシック" panose="020B0609070205080204" pitchFamily="49" charset="-128"/>
            </a:rPr>
            <a:t>会保障制度のめまぐるしい改正など，新たな行政課題への対応も見据えた適</a:t>
          </a:r>
          <a:endParaRPr kumimoji="1" lang="en-US" altLang="ja-JP" sz="1150">
            <a:latin typeface="ＭＳ ゴシック" panose="020B0609070205080204" pitchFamily="49" charset="-128"/>
            <a:ea typeface="ＭＳ ゴシック" panose="020B0609070205080204" pitchFamily="49" charset="-128"/>
          </a:endParaRPr>
        </a:p>
        <a:p>
          <a:r>
            <a:rPr kumimoji="1" lang="ja-JP" altLang="en-US" sz="1150">
              <a:latin typeface="ＭＳ ゴシック" panose="020B0609070205080204" pitchFamily="49" charset="-128"/>
              <a:ea typeface="ＭＳ ゴシック" panose="020B0609070205080204" pitchFamily="49" charset="-128"/>
            </a:rPr>
            <a:t>切な職員配置に努めていく。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42333</xdr:rowOff>
    </xdr:to>
    <xdr:cxnSp macro="">
      <xdr:nvCxnSpPr>
        <xdr:cNvPr id="311" name="直線コネクタ 310"/>
        <xdr:cNvCxnSpPr/>
      </xdr:nvCxnSpPr>
      <xdr:spPr>
        <a:xfrm flipV="1">
          <a:off x="17018000" y="9906212"/>
          <a:ext cx="0" cy="14518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14410</xdr:rowOff>
    </xdr:from>
    <xdr:ext cx="762000" cy="259045"/>
    <xdr:sp macro="" textlink="">
      <xdr:nvSpPr>
        <xdr:cNvPr id="312" name="定員管理の状況最小値テキスト"/>
        <xdr:cNvSpPr txBox="1"/>
      </xdr:nvSpPr>
      <xdr:spPr>
        <a:xfrm>
          <a:off x="17106900" y="113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42333</xdr:rowOff>
    </xdr:from>
    <xdr:to>
      <xdr:col>81</xdr:col>
      <xdr:colOff>133350</xdr:colOff>
      <xdr:row>66</xdr:row>
      <xdr:rowOff>42333</xdr:rowOff>
    </xdr:to>
    <xdr:cxnSp macro="">
      <xdr:nvCxnSpPr>
        <xdr:cNvPr id="313" name="直線コネクタ 312"/>
        <xdr:cNvCxnSpPr/>
      </xdr:nvCxnSpPr>
      <xdr:spPr>
        <a:xfrm>
          <a:off x="16929100" y="113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14"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15" name="直線コネクタ 314"/>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39370</xdr:rowOff>
    </xdr:from>
    <xdr:to>
      <xdr:col>81</xdr:col>
      <xdr:colOff>44450</xdr:colOff>
      <xdr:row>64</xdr:row>
      <xdr:rowOff>75565</xdr:rowOff>
    </xdr:to>
    <xdr:cxnSp macro="">
      <xdr:nvCxnSpPr>
        <xdr:cNvPr id="316" name="直線コネクタ 315"/>
        <xdr:cNvCxnSpPr/>
      </xdr:nvCxnSpPr>
      <xdr:spPr>
        <a:xfrm>
          <a:off x="16179800" y="1101217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151994</xdr:rowOff>
    </xdr:from>
    <xdr:ext cx="762000" cy="259045"/>
    <xdr:sp macro="" textlink="">
      <xdr:nvSpPr>
        <xdr:cNvPr id="317" name="定員管理の状況平均値テキスト"/>
        <xdr:cNvSpPr txBox="1"/>
      </xdr:nvSpPr>
      <xdr:spPr>
        <a:xfrm>
          <a:off x="17106900" y="10267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135467</xdr:rowOff>
    </xdr:from>
    <xdr:to>
      <xdr:col>81</xdr:col>
      <xdr:colOff>95250</xdr:colOff>
      <xdr:row>61</xdr:row>
      <xdr:rowOff>65617</xdr:rowOff>
    </xdr:to>
    <xdr:sp macro="" textlink="">
      <xdr:nvSpPr>
        <xdr:cNvPr id="318" name="フローチャート: 判断 317"/>
        <xdr:cNvSpPr/>
      </xdr:nvSpPr>
      <xdr:spPr>
        <a:xfrm>
          <a:off x="169672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7196</xdr:rowOff>
    </xdr:from>
    <xdr:to>
      <xdr:col>77</xdr:col>
      <xdr:colOff>44450</xdr:colOff>
      <xdr:row>64</xdr:row>
      <xdr:rowOff>39370</xdr:rowOff>
    </xdr:to>
    <xdr:cxnSp macro="">
      <xdr:nvCxnSpPr>
        <xdr:cNvPr id="319" name="直線コネクタ 318"/>
        <xdr:cNvCxnSpPr/>
      </xdr:nvCxnSpPr>
      <xdr:spPr>
        <a:xfrm>
          <a:off x="15290800" y="1097999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0" name="フローチャート: 判断 319"/>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71772</xdr:rowOff>
    </xdr:from>
    <xdr:ext cx="736600" cy="259045"/>
    <xdr:sp macro="" textlink="">
      <xdr:nvSpPr>
        <xdr:cNvPr id="321" name="テキスト ボックス 320"/>
        <xdr:cNvSpPr txBox="1"/>
      </xdr:nvSpPr>
      <xdr:spPr>
        <a:xfrm>
          <a:off x="15798800" y="10187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166581</xdr:rowOff>
    </xdr:from>
    <xdr:to>
      <xdr:col>72</xdr:col>
      <xdr:colOff>203200</xdr:colOff>
      <xdr:row>64</xdr:row>
      <xdr:rowOff>7196</xdr:rowOff>
    </xdr:to>
    <xdr:cxnSp macro="">
      <xdr:nvCxnSpPr>
        <xdr:cNvPr id="322" name="直線コネクタ 321"/>
        <xdr:cNvCxnSpPr/>
      </xdr:nvCxnSpPr>
      <xdr:spPr>
        <a:xfrm>
          <a:off x="14401800" y="1096793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107315</xdr:rowOff>
    </xdr:from>
    <xdr:to>
      <xdr:col>73</xdr:col>
      <xdr:colOff>44450</xdr:colOff>
      <xdr:row>61</xdr:row>
      <xdr:rowOff>37465</xdr:rowOff>
    </xdr:to>
    <xdr:sp macro="" textlink="">
      <xdr:nvSpPr>
        <xdr:cNvPr id="323" name="フローチャート: 判断 322"/>
        <xdr:cNvSpPr/>
      </xdr:nvSpPr>
      <xdr:spPr>
        <a:xfrm>
          <a:off x="15240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47642</xdr:rowOff>
    </xdr:from>
    <xdr:ext cx="762000" cy="259045"/>
    <xdr:sp macro="" textlink="">
      <xdr:nvSpPr>
        <xdr:cNvPr id="324" name="テキスト ボックス 323"/>
        <xdr:cNvSpPr txBox="1"/>
      </xdr:nvSpPr>
      <xdr:spPr>
        <a:xfrm>
          <a:off x="14909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166581</xdr:rowOff>
    </xdr:from>
    <xdr:to>
      <xdr:col>68</xdr:col>
      <xdr:colOff>152400</xdr:colOff>
      <xdr:row>64</xdr:row>
      <xdr:rowOff>15240</xdr:rowOff>
    </xdr:to>
    <xdr:cxnSp macro="">
      <xdr:nvCxnSpPr>
        <xdr:cNvPr id="325" name="直線コネクタ 324"/>
        <xdr:cNvCxnSpPr/>
      </xdr:nvCxnSpPr>
      <xdr:spPr>
        <a:xfrm flipV="1">
          <a:off x="13512800" y="1096793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119380</xdr:rowOff>
    </xdr:from>
    <xdr:to>
      <xdr:col>68</xdr:col>
      <xdr:colOff>203200</xdr:colOff>
      <xdr:row>61</xdr:row>
      <xdr:rowOff>49530</xdr:rowOff>
    </xdr:to>
    <xdr:sp macro="" textlink="">
      <xdr:nvSpPr>
        <xdr:cNvPr id="326" name="フローチャート: 判断 325"/>
        <xdr:cNvSpPr/>
      </xdr:nvSpPr>
      <xdr:spPr>
        <a:xfrm>
          <a:off x="14351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59707</xdr:rowOff>
    </xdr:from>
    <xdr:ext cx="762000" cy="259045"/>
    <xdr:sp macro="" textlink="">
      <xdr:nvSpPr>
        <xdr:cNvPr id="327" name="テキスト ボックス 326"/>
        <xdr:cNvSpPr txBox="1"/>
      </xdr:nvSpPr>
      <xdr:spPr>
        <a:xfrm>
          <a:off x="14020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123402</xdr:rowOff>
    </xdr:from>
    <xdr:to>
      <xdr:col>64</xdr:col>
      <xdr:colOff>152400</xdr:colOff>
      <xdr:row>61</xdr:row>
      <xdr:rowOff>53552</xdr:rowOff>
    </xdr:to>
    <xdr:sp macro="" textlink="">
      <xdr:nvSpPr>
        <xdr:cNvPr id="328" name="フローチャート: 判断 327"/>
        <xdr:cNvSpPr/>
      </xdr:nvSpPr>
      <xdr:spPr>
        <a:xfrm>
          <a:off x="13462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63729</xdr:rowOff>
    </xdr:from>
    <xdr:ext cx="762000" cy="259045"/>
    <xdr:sp macro="" textlink="">
      <xdr:nvSpPr>
        <xdr:cNvPr id="329" name="テキスト ボックス 328"/>
        <xdr:cNvSpPr txBox="1"/>
      </xdr:nvSpPr>
      <xdr:spPr>
        <a:xfrm>
          <a:off x="13131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24765</xdr:rowOff>
    </xdr:from>
    <xdr:to>
      <xdr:col>81</xdr:col>
      <xdr:colOff>95250</xdr:colOff>
      <xdr:row>64</xdr:row>
      <xdr:rowOff>126365</xdr:rowOff>
    </xdr:to>
    <xdr:sp macro="" textlink="">
      <xdr:nvSpPr>
        <xdr:cNvPr id="335" name="楕円 334"/>
        <xdr:cNvSpPr/>
      </xdr:nvSpPr>
      <xdr:spPr>
        <a:xfrm>
          <a:off x="169672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168292</xdr:rowOff>
    </xdr:from>
    <xdr:ext cx="762000" cy="259045"/>
    <xdr:sp macro="" textlink="">
      <xdr:nvSpPr>
        <xdr:cNvPr id="336" name="定員管理の状況該当値テキスト"/>
        <xdr:cNvSpPr txBox="1"/>
      </xdr:nvSpPr>
      <xdr:spPr>
        <a:xfrm>
          <a:off x="17106900" y="1096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160020</xdr:rowOff>
    </xdr:from>
    <xdr:to>
      <xdr:col>77</xdr:col>
      <xdr:colOff>95250</xdr:colOff>
      <xdr:row>64</xdr:row>
      <xdr:rowOff>90170</xdr:rowOff>
    </xdr:to>
    <xdr:sp macro="" textlink="">
      <xdr:nvSpPr>
        <xdr:cNvPr id="337" name="楕円 336"/>
        <xdr:cNvSpPr/>
      </xdr:nvSpPr>
      <xdr:spPr>
        <a:xfrm>
          <a:off x="16129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74947</xdr:rowOff>
    </xdr:from>
    <xdr:ext cx="736600" cy="259045"/>
    <xdr:sp macro="" textlink="">
      <xdr:nvSpPr>
        <xdr:cNvPr id="338" name="テキスト ボックス 337"/>
        <xdr:cNvSpPr txBox="1"/>
      </xdr:nvSpPr>
      <xdr:spPr>
        <a:xfrm>
          <a:off x="15798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127846</xdr:rowOff>
    </xdr:from>
    <xdr:to>
      <xdr:col>73</xdr:col>
      <xdr:colOff>44450</xdr:colOff>
      <xdr:row>64</xdr:row>
      <xdr:rowOff>57996</xdr:rowOff>
    </xdr:to>
    <xdr:sp macro="" textlink="">
      <xdr:nvSpPr>
        <xdr:cNvPr id="339" name="楕円 338"/>
        <xdr:cNvSpPr/>
      </xdr:nvSpPr>
      <xdr:spPr>
        <a:xfrm>
          <a:off x="15240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42773</xdr:rowOff>
    </xdr:from>
    <xdr:ext cx="762000" cy="259045"/>
    <xdr:sp macro="" textlink="">
      <xdr:nvSpPr>
        <xdr:cNvPr id="340" name="テキスト ボックス 339"/>
        <xdr:cNvSpPr txBox="1"/>
      </xdr:nvSpPr>
      <xdr:spPr>
        <a:xfrm>
          <a:off x="14909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115781</xdr:rowOff>
    </xdr:from>
    <xdr:to>
      <xdr:col>68</xdr:col>
      <xdr:colOff>203200</xdr:colOff>
      <xdr:row>64</xdr:row>
      <xdr:rowOff>45931</xdr:rowOff>
    </xdr:to>
    <xdr:sp macro="" textlink="">
      <xdr:nvSpPr>
        <xdr:cNvPr id="341" name="楕円 340"/>
        <xdr:cNvSpPr/>
      </xdr:nvSpPr>
      <xdr:spPr>
        <a:xfrm>
          <a:off x="14351000" y="109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30708</xdr:rowOff>
    </xdr:from>
    <xdr:ext cx="762000" cy="259045"/>
    <xdr:sp macro="" textlink="">
      <xdr:nvSpPr>
        <xdr:cNvPr id="342" name="テキスト ボックス 341"/>
        <xdr:cNvSpPr txBox="1"/>
      </xdr:nvSpPr>
      <xdr:spPr>
        <a:xfrm>
          <a:off x="14020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135890</xdr:rowOff>
    </xdr:from>
    <xdr:to>
      <xdr:col>64</xdr:col>
      <xdr:colOff>152400</xdr:colOff>
      <xdr:row>64</xdr:row>
      <xdr:rowOff>66040</xdr:rowOff>
    </xdr:to>
    <xdr:sp macro="" textlink="">
      <xdr:nvSpPr>
        <xdr:cNvPr id="343" name="楕円 342"/>
        <xdr:cNvSpPr/>
      </xdr:nvSpPr>
      <xdr:spPr>
        <a:xfrm>
          <a:off x="13462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50817</xdr:rowOff>
    </xdr:from>
    <xdr:ext cx="762000" cy="259045"/>
    <xdr:sp macro="" textlink="">
      <xdr:nvSpPr>
        <xdr:cNvPr id="344" name="テキスト ボックス 343"/>
        <xdr:cNvSpPr txBox="1"/>
      </xdr:nvSpPr>
      <xdr:spPr>
        <a:xfrm>
          <a:off x="13131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ゴシック" panose="020B0609070205080204" pitchFamily="49" charset="-128"/>
              <a:ea typeface="ＭＳ ゴシック" panose="020B0609070205080204" pitchFamily="49" charset="-128"/>
            </a:rPr>
            <a:t>　市債残高は減少してきており，交付税措置のある起債の選択などにより改</a:t>
          </a:r>
          <a:endParaRPr kumimoji="1" lang="en-US" altLang="ja-JP" sz="1150">
            <a:latin typeface="ＭＳ ゴシック" panose="020B0609070205080204" pitchFamily="49" charset="-128"/>
            <a:ea typeface="ＭＳ ゴシック" panose="020B0609070205080204" pitchFamily="49" charset="-128"/>
          </a:endParaRPr>
        </a:p>
        <a:p>
          <a:r>
            <a:rPr kumimoji="1" lang="ja-JP" altLang="en-US" sz="1150">
              <a:latin typeface="ＭＳ ゴシック" panose="020B0609070205080204" pitchFamily="49" charset="-128"/>
              <a:ea typeface="ＭＳ ゴシック" panose="020B0609070205080204" pitchFamily="49" charset="-128"/>
            </a:rPr>
            <a:t>善に努めている。前年度と比較して元利償還金が減少したが，病院事業に係</a:t>
          </a:r>
          <a:endParaRPr kumimoji="1" lang="en-US" altLang="ja-JP" sz="1150">
            <a:latin typeface="ＭＳ ゴシック" panose="020B0609070205080204" pitchFamily="49" charset="-128"/>
            <a:ea typeface="ＭＳ ゴシック" panose="020B0609070205080204" pitchFamily="49" charset="-128"/>
          </a:endParaRPr>
        </a:p>
        <a:p>
          <a:r>
            <a:rPr kumimoji="1" lang="ja-JP" altLang="en-US" sz="1150">
              <a:latin typeface="ＭＳ ゴシック" panose="020B0609070205080204" pitchFamily="49" charset="-128"/>
              <a:ea typeface="ＭＳ ゴシック" panose="020B0609070205080204" pitchFamily="49" charset="-128"/>
            </a:rPr>
            <a:t>る準元利償還金が増加したこと等により平成２９年度の実質公債費比率（３</a:t>
          </a:r>
          <a:endParaRPr kumimoji="1" lang="en-US" altLang="ja-JP" sz="1150">
            <a:latin typeface="ＭＳ ゴシック" panose="020B0609070205080204" pitchFamily="49" charset="-128"/>
            <a:ea typeface="ＭＳ ゴシック" panose="020B0609070205080204" pitchFamily="49" charset="-128"/>
          </a:endParaRPr>
        </a:p>
        <a:p>
          <a:r>
            <a:rPr kumimoji="1" lang="ja-JP" altLang="en-US" sz="1150">
              <a:latin typeface="ＭＳ ゴシック" panose="020B0609070205080204" pitchFamily="49" charset="-128"/>
              <a:ea typeface="ＭＳ ゴシック" panose="020B0609070205080204" pitchFamily="49" charset="-128"/>
            </a:rPr>
            <a:t>か年平均）は７．９％となり，０．４ポイント悪化したところである。</a:t>
          </a:r>
          <a:endParaRPr kumimoji="1" lang="en-US" altLang="ja-JP" sz="1150">
            <a:latin typeface="ＭＳ ゴシック" panose="020B0609070205080204" pitchFamily="49" charset="-128"/>
            <a:ea typeface="ＭＳ ゴシック" panose="020B0609070205080204" pitchFamily="49" charset="-128"/>
          </a:endParaRPr>
        </a:p>
        <a:p>
          <a:r>
            <a:rPr kumimoji="1" lang="ja-JP" altLang="en-US" sz="1150">
              <a:latin typeface="ＭＳ ゴシック" panose="020B0609070205080204" pitchFamily="49" charset="-128"/>
              <a:ea typeface="ＭＳ ゴシック" panose="020B0609070205080204" pitchFamily="49" charset="-128"/>
            </a:rPr>
            <a:t>　今後も起債発行額を極力抑制していき，比率の改善に努めていく。</a:t>
          </a:r>
          <a:endParaRPr kumimoji="1" lang="en-US" altLang="ja-JP" sz="1150">
            <a:latin typeface="ＭＳ ゴシック" panose="020B0609070205080204" pitchFamily="49" charset="-128"/>
            <a:ea typeface="ＭＳ ゴシック" panose="020B0609070205080204" pitchFamily="49" charset="-128"/>
          </a:endParaRPr>
        </a:p>
        <a:p>
          <a:r>
            <a:rPr kumimoji="1" lang="ja-JP" altLang="en-US" sz="1150">
              <a:latin typeface="ＭＳ ゴシック" panose="020B0609070205080204" pitchFamily="49" charset="-128"/>
              <a:ea typeface="ＭＳ ゴシック" panose="020B0609070205080204" pitchFamily="49" charset="-128"/>
            </a:rPr>
            <a:t>　（単年度実質公債費比率参考）</a:t>
          </a:r>
          <a:endParaRPr kumimoji="1" lang="en-US" altLang="ja-JP" sz="1150">
            <a:latin typeface="ＭＳ ゴシック" panose="020B0609070205080204" pitchFamily="49" charset="-128"/>
            <a:ea typeface="ＭＳ ゴシック" panose="020B0609070205080204" pitchFamily="49" charset="-128"/>
          </a:endParaRPr>
        </a:p>
        <a:p>
          <a:r>
            <a:rPr kumimoji="1" lang="ja-JP" altLang="en-US" sz="1150">
              <a:latin typeface="ＭＳ ゴシック" panose="020B0609070205080204" pitchFamily="49" charset="-128"/>
              <a:ea typeface="ＭＳ ゴシック" panose="020B0609070205080204" pitchFamily="49" charset="-128"/>
            </a:rPr>
            <a:t>　　平成２９年度　８．１％</a:t>
          </a:r>
          <a:endParaRPr kumimoji="1" lang="en-US" altLang="ja-JP" sz="1150">
            <a:latin typeface="ＭＳ ゴシック" panose="020B0609070205080204" pitchFamily="49" charset="-128"/>
            <a:ea typeface="ＭＳ ゴシック" panose="020B0609070205080204" pitchFamily="49" charset="-128"/>
          </a:endParaRPr>
        </a:p>
        <a:p>
          <a:r>
            <a:rPr kumimoji="1" lang="ja-JP" altLang="en-US" sz="1150">
              <a:latin typeface="ＭＳ ゴシック" panose="020B0609070205080204" pitchFamily="49" charset="-128"/>
              <a:ea typeface="ＭＳ ゴシック" panose="020B0609070205080204" pitchFamily="49" charset="-128"/>
            </a:rPr>
            <a:t>　　平成２８年度　７．７％</a:t>
          </a:r>
          <a:endParaRPr kumimoji="1" lang="en-US" altLang="ja-JP" sz="1150">
            <a:latin typeface="ＭＳ ゴシック" panose="020B0609070205080204" pitchFamily="49" charset="-128"/>
            <a:ea typeface="ＭＳ ゴシック" panose="020B0609070205080204" pitchFamily="49" charset="-128"/>
          </a:endParaRPr>
        </a:p>
        <a:p>
          <a:r>
            <a:rPr kumimoji="1" lang="ja-JP" altLang="en-US" sz="1150">
              <a:latin typeface="ＭＳ ゴシック" panose="020B0609070205080204" pitchFamily="49" charset="-128"/>
              <a:ea typeface="ＭＳ ゴシック" panose="020B0609070205080204" pitchFamily="49" charset="-128"/>
            </a:rPr>
            <a:t>　　平成２７年度　７．９％</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45</xdr:row>
      <xdr:rowOff>12954</xdr:rowOff>
    </xdr:to>
    <xdr:cxnSp macro="">
      <xdr:nvCxnSpPr>
        <xdr:cNvPr id="371" name="直線コネクタ 370"/>
        <xdr:cNvCxnSpPr/>
      </xdr:nvCxnSpPr>
      <xdr:spPr>
        <a:xfrm flipV="1">
          <a:off x="17018000" y="614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2" name="公債費負担の状況最小値テキスト"/>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3" name="直線コネクタ 372"/>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4"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5" name="直線コネクタ 374"/>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165608</xdr:rowOff>
    </xdr:to>
    <xdr:cxnSp macro="">
      <xdr:nvCxnSpPr>
        <xdr:cNvPr id="376" name="直線コネクタ 375"/>
        <xdr:cNvCxnSpPr/>
      </xdr:nvCxnSpPr>
      <xdr:spPr>
        <a:xfrm>
          <a:off x="16179800" y="698500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129049</xdr:rowOff>
    </xdr:from>
    <xdr:ext cx="762000" cy="259045"/>
    <xdr:sp macro="" textlink="">
      <xdr:nvSpPr>
        <xdr:cNvPr id="377" name="公債費負担の状況平均値テキスト"/>
        <xdr:cNvSpPr txBox="1"/>
      </xdr:nvSpPr>
      <xdr:spPr>
        <a:xfrm>
          <a:off x="17106900" y="664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112522</xdr:rowOff>
    </xdr:from>
    <xdr:to>
      <xdr:col>81</xdr:col>
      <xdr:colOff>95250</xdr:colOff>
      <xdr:row>40</xdr:row>
      <xdr:rowOff>42672</xdr:rowOff>
    </xdr:to>
    <xdr:sp macro="" textlink="">
      <xdr:nvSpPr>
        <xdr:cNvPr id="378" name="フローチャート: 判断 377"/>
        <xdr:cNvSpPr/>
      </xdr:nvSpPr>
      <xdr:spPr>
        <a:xfrm>
          <a:off x="169672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146304</xdr:rowOff>
    </xdr:to>
    <xdr:cxnSp macro="">
      <xdr:nvCxnSpPr>
        <xdr:cNvPr id="379" name="直線コネクタ 378"/>
        <xdr:cNvCxnSpPr/>
      </xdr:nvCxnSpPr>
      <xdr:spPr>
        <a:xfrm flipV="1">
          <a:off x="15290800" y="698500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141478</xdr:rowOff>
    </xdr:from>
    <xdr:to>
      <xdr:col>77</xdr:col>
      <xdr:colOff>95250</xdr:colOff>
      <xdr:row>40</xdr:row>
      <xdr:rowOff>71628</xdr:rowOff>
    </xdr:to>
    <xdr:sp macro="" textlink="">
      <xdr:nvSpPr>
        <xdr:cNvPr id="380" name="フローチャート: 判断 379"/>
        <xdr:cNvSpPr/>
      </xdr:nvSpPr>
      <xdr:spPr>
        <a:xfrm>
          <a:off x="16129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81805</xdr:rowOff>
    </xdr:from>
    <xdr:ext cx="736600" cy="259045"/>
    <xdr:sp macro="" textlink="">
      <xdr:nvSpPr>
        <xdr:cNvPr id="381" name="テキスト ボックス 380"/>
        <xdr:cNvSpPr txBox="1"/>
      </xdr:nvSpPr>
      <xdr:spPr>
        <a:xfrm>
          <a:off x="15798800" y="659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146304</xdr:rowOff>
    </xdr:from>
    <xdr:to>
      <xdr:col>72</xdr:col>
      <xdr:colOff>203200</xdr:colOff>
      <xdr:row>40</xdr:row>
      <xdr:rowOff>165608</xdr:rowOff>
    </xdr:to>
    <xdr:cxnSp macro="">
      <xdr:nvCxnSpPr>
        <xdr:cNvPr id="382" name="直線コネクタ 381"/>
        <xdr:cNvCxnSpPr/>
      </xdr:nvCxnSpPr>
      <xdr:spPr>
        <a:xfrm flipV="1">
          <a:off x="14401800" y="700430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170434</xdr:rowOff>
    </xdr:from>
    <xdr:to>
      <xdr:col>73</xdr:col>
      <xdr:colOff>44450</xdr:colOff>
      <xdr:row>40</xdr:row>
      <xdr:rowOff>100584</xdr:rowOff>
    </xdr:to>
    <xdr:sp macro="" textlink="">
      <xdr:nvSpPr>
        <xdr:cNvPr id="383" name="フローチャート: 判断 382"/>
        <xdr:cNvSpPr/>
      </xdr:nvSpPr>
      <xdr:spPr>
        <a:xfrm>
          <a:off x="15240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110761</xdr:rowOff>
    </xdr:from>
    <xdr:ext cx="762000" cy="259045"/>
    <xdr:sp macro="" textlink="">
      <xdr:nvSpPr>
        <xdr:cNvPr id="384" name="テキスト ボックス 383"/>
        <xdr:cNvSpPr txBox="1"/>
      </xdr:nvSpPr>
      <xdr:spPr>
        <a:xfrm>
          <a:off x="14909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165608</xdr:rowOff>
    </xdr:from>
    <xdr:to>
      <xdr:col>68</xdr:col>
      <xdr:colOff>152400</xdr:colOff>
      <xdr:row>41</xdr:row>
      <xdr:rowOff>71374</xdr:rowOff>
    </xdr:to>
    <xdr:cxnSp macro="">
      <xdr:nvCxnSpPr>
        <xdr:cNvPr id="385" name="直線コネクタ 384"/>
        <xdr:cNvCxnSpPr/>
      </xdr:nvCxnSpPr>
      <xdr:spPr>
        <a:xfrm flipV="1">
          <a:off x="13512800" y="702360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6" name="フローチャート: 判断 385"/>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168673</xdr:rowOff>
    </xdr:from>
    <xdr:ext cx="762000" cy="259045"/>
    <xdr:sp macro="" textlink="">
      <xdr:nvSpPr>
        <xdr:cNvPr id="387" name="テキスト ボックス 386"/>
        <xdr:cNvSpPr txBox="1"/>
      </xdr:nvSpPr>
      <xdr:spPr>
        <a:xfrm>
          <a:off x="14020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88" name="フローチャート: 判断 387"/>
        <xdr:cNvSpPr/>
      </xdr:nvSpPr>
      <xdr:spPr>
        <a:xfrm>
          <a:off x="13462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74439</xdr:rowOff>
    </xdr:from>
    <xdr:ext cx="762000" cy="259045"/>
    <xdr:sp macro="" textlink="">
      <xdr:nvSpPr>
        <xdr:cNvPr id="389" name="テキスト ボックス 388"/>
        <xdr:cNvSpPr txBox="1"/>
      </xdr:nvSpPr>
      <xdr:spPr>
        <a:xfrm>
          <a:off x="13131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114808</xdr:rowOff>
    </xdr:from>
    <xdr:to>
      <xdr:col>81</xdr:col>
      <xdr:colOff>95250</xdr:colOff>
      <xdr:row>41</xdr:row>
      <xdr:rowOff>44958</xdr:rowOff>
    </xdr:to>
    <xdr:sp macro="" textlink="">
      <xdr:nvSpPr>
        <xdr:cNvPr id="395" name="楕円 394"/>
        <xdr:cNvSpPr/>
      </xdr:nvSpPr>
      <xdr:spPr>
        <a:xfrm>
          <a:off x="169672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86885</xdr:rowOff>
    </xdr:from>
    <xdr:ext cx="762000" cy="259045"/>
    <xdr:sp macro="" textlink="">
      <xdr:nvSpPr>
        <xdr:cNvPr id="396" name="公債費負担の状況該当値テキスト"/>
        <xdr:cNvSpPr txBox="1"/>
      </xdr:nvSpPr>
      <xdr:spPr>
        <a:xfrm>
          <a:off x="17106900" y="694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397" name="楕円 396"/>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98" name="テキスト ボックス 397"/>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95504</xdr:rowOff>
    </xdr:from>
    <xdr:to>
      <xdr:col>73</xdr:col>
      <xdr:colOff>44450</xdr:colOff>
      <xdr:row>41</xdr:row>
      <xdr:rowOff>25654</xdr:rowOff>
    </xdr:to>
    <xdr:sp macro="" textlink="">
      <xdr:nvSpPr>
        <xdr:cNvPr id="399" name="楕円 398"/>
        <xdr:cNvSpPr/>
      </xdr:nvSpPr>
      <xdr:spPr>
        <a:xfrm>
          <a:off x="15240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10431</xdr:rowOff>
    </xdr:from>
    <xdr:ext cx="762000" cy="259045"/>
    <xdr:sp macro="" textlink="">
      <xdr:nvSpPr>
        <xdr:cNvPr id="400" name="テキスト ボックス 399"/>
        <xdr:cNvSpPr txBox="1"/>
      </xdr:nvSpPr>
      <xdr:spPr>
        <a:xfrm>
          <a:off x="14909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114808</xdr:rowOff>
    </xdr:from>
    <xdr:to>
      <xdr:col>68</xdr:col>
      <xdr:colOff>203200</xdr:colOff>
      <xdr:row>41</xdr:row>
      <xdr:rowOff>44958</xdr:rowOff>
    </xdr:to>
    <xdr:sp macro="" textlink="">
      <xdr:nvSpPr>
        <xdr:cNvPr id="401" name="楕円 400"/>
        <xdr:cNvSpPr/>
      </xdr:nvSpPr>
      <xdr:spPr>
        <a:xfrm>
          <a:off x="14351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402" name="テキスト ボックス 401"/>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403" name="楕円 402"/>
        <xdr:cNvSpPr/>
      </xdr:nvSpPr>
      <xdr:spPr>
        <a:xfrm>
          <a:off x="13462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404" name="テキスト ボックス 403"/>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ゴシック" panose="020B0609070205080204" pitchFamily="49" charset="-128"/>
              <a:ea typeface="ＭＳ ゴシック" panose="020B0609070205080204" pitchFamily="49" charset="-128"/>
            </a:rPr>
            <a:t>　新規起債発行の抑制や職員数の減少に伴う退職手当負担見込額の減少等に</a:t>
          </a:r>
          <a:endParaRPr kumimoji="1" lang="en-US" altLang="ja-JP" sz="1150">
            <a:latin typeface="ＭＳ ゴシック" panose="020B0609070205080204" pitchFamily="49" charset="-128"/>
            <a:ea typeface="ＭＳ ゴシック" panose="020B0609070205080204" pitchFamily="49" charset="-128"/>
          </a:endParaRPr>
        </a:p>
        <a:p>
          <a:r>
            <a:rPr kumimoji="1" lang="ja-JP" altLang="en-US" sz="1150">
              <a:latin typeface="ＭＳ ゴシック" panose="020B0609070205080204" pitchFamily="49" charset="-128"/>
              <a:ea typeface="ＭＳ ゴシック" panose="020B0609070205080204" pitchFamily="49" charset="-128"/>
            </a:rPr>
            <a:t>より，将来負担額が改善され，平成２９年度の将来負担比率は６１．１％と</a:t>
          </a:r>
          <a:endParaRPr kumimoji="1" lang="en-US" altLang="ja-JP" sz="1150">
            <a:latin typeface="ＭＳ ゴシック" panose="020B0609070205080204" pitchFamily="49" charset="-128"/>
            <a:ea typeface="ＭＳ ゴシック" panose="020B0609070205080204" pitchFamily="49" charset="-128"/>
          </a:endParaRPr>
        </a:p>
        <a:p>
          <a:r>
            <a:rPr kumimoji="1" lang="ja-JP" altLang="en-US" sz="1150">
              <a:latin typeface="ＭＳ ゴシック" panose="020B0609070205080204" pitchFamily="49" charset="-128"/>
              <a:ea typeface="ＭＳ ゴシック" panose="020B0609070205080204" pitchFamily="49" charset="-128"/>
            </a:rPr>
            <a:t>前年度より１．８ポイント改善されたところであるが，類似団体との比較に</a:t>
          </a:r>
          <a:endParaRPr kumimoji="1" lang="en-US" altLang="ja-JP" sz="1150">
            <a:latin typeface="ＭＳ ゴシック" panose="020B0609070205080204" pitchFamily="49" charset="-128"/>
            <a:ea typeface="ＭＳ ゴシック" panose="020B0609070205080204" pitchFamily="49" charset="-128"/>
          </a:endParaRPr>
        </a:p>
        <a:p>
          <a:r>
            <a:rPr kumimoji="1" lang="ja-JP" altLang="en-US" sz="1150">
              <a:latin typeface="ＭＳ ゴシック" panose="020B0609070205080204" pitchFamily="49" charset="-128"/>
              <a:ea typeface="ＭＳ ゴシック" panose="020B0609070205080204" pitchFamily="49" charset="-128"/>
            </a:rPr>
            <a:t>おいては，下位に位置している状況にある。</a:t>
          </a:r>
          <a:endParaRPr kumimoji="1" lang="en-US" altLang="ja-JP" sz="1150">
            <a:latin typeface="ＭＳ ゴシック" panose="020B0609070205080204" pitchFamily="49" charset="-128"/>
            <a:ea typeface="ＭＳ ゴシック" panose="020B0609070205080204" pitchFamily="49" charset="-128"/>
          </a:endParaRPr>
        </a:p>
        <a:p>
          <a:r>
            <a:rPr kumimoji="1" lang="ja-JP" altLang="en-US" sz="1150">
              <a:latin typeface="ＭＳ ゴシック" panose="020B0609070205080204" pitchFamily="49" charset="-128"/>
              <a:ea typeface="ＭＳ ゴシック" panose="020B0609070205080204" pitchFamily="49" charset="-128"/>
            </a:rPr>
            <a:t>　今後も，職員数の見直しや，新規起債発行の抑制等を進めるなど，比率の</a:t>
          </a:r>
          <a:endParaRPr kumimoji="1" lang="en-US" altLang="ja-JP" sz="1150">
            <a:latin typeface="ＭＳ ゴシック" panose="020B0609070205080204" pitchFamily="49" charset="-128"/>
            <a:ea typeface="ＭＳ ゴシック" panose="020B0609070205080204" pitchFamily="49" charset="-128"/>
          </a:endParaRPr>
        </a:p>
        <a:p>
          <a:r>
            <a:rPr kumimoji="1" lang="ja-JP" altLang="en-US" sz="1150">
              <a:latin typeface="ＭＳ ゴシック" panose="020B0609070205080204" pitchFamily="49" charset="-128"/>
              <a:ea typeface="ＭＳ ゴシック" panose="020B0609070205080204" pitchFamily="49" charset="-128"/>
            </a:rPr>
            <a:t>改善に努めていく。</a:t>
          </a:r>
          <a:endParaRPr kumimoji="1" lang="en-US" altLang="ja-JP" sz="1150">
            <a:latin typeface="ＭＳ ゴシック" panose="020B0609070205080204" pitchFamily="49" charset="-128"/>
            <a:ea typeface="ＭＳ ゴシック" panose="020B0609070205080204" pitchFamily="49" charset="-128"/>
          </a:endParaRPr>
        </a:p>
        <a:p>
          <a:endParaRPr kumimoji="1" lang="ja-JP" altLang="en-US" sz="115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92540</xdr:rowOff>
    </xdr:to>
    <xdr:cxnSp macro="">
      <xdr:nvCxnSpPr>
        <xdr:cNvPr id="433" name="直線コネクタ 432"/>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64617</xdr:rowOff>
    </xdr:from>
    <xdr:ext cx="762000" cy="259045"/>
    <xdr:sp macro="" textlink="">
      <xdr:nvSpPr>
        <xdr:cNvPr id="434"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92540</xdr:rowOff>
    </xdr:from>
    <xdr:to>
      <xdr:col>81</xdr:col>
      <xdr:colOff>133350</xdr:colOff>
      <xdr:row>21</xdr:row>
      <xdr:rowOff>92540</xdr:rowOff>
    </xdr:to>
    <xdr:cxnSp macro="">
      <xdr:nvCxnSpPr>
        <xdr:cNvPr id="435" name="直線コネクタ 434"/>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118914</xdr:rowOff>
    </xdr:from>
    <xdr:to>
      <xdr:col>81</xdr:col>
      <xdr:colOff>44450</xdr:colOff>
      <xdr:row>16</xdr:row>
      <xdr:rowOff>133392</xdr:rowOff>
    </xdr:to>
    <xdr:cxnSp macro="">
      <xdr:nvCxnSpPr>
        <xdr:cNvPr id="438" name="直線コネクタ 437"/>
        <xdr:cNvCxnSpPr/>
      </xdr:nvCxnSpPr>
      <xdr:spPr>
        <a:xfrm flipV="1">
          <a:off x="16179800" y="286211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67073</xdr:rowOff>
    </xdr:from>
    <xdr:ext cx="762000" cy="259045"/>
    <xdr:sp macro="" textlink="">
      <xdr:nvSpPr>
        <xdr:cNvPr id="439" name="将来負担の状況平均値テキスト"/>
        <xdr:cNvSpPr txBox="1"/>
      </xdr:nvSpPr>
      <xdr:spPr>
        <a:xfrm>
          <a:off x="17106900" y="24673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50546</xdr:rowOff>
    </xdr:from>
    <xdr:to>
      <xdr:col>81</xdr:col>
      <xdr:colOff>95250</xdr:colOff>
      <xdr:row>15</xdr:row>
      <xdr:rowOff>152146</xdr:rowOff>
    </xdr:to>
    <xdr:sp macro="" textlink="">
      <xdr:nvSpPr>
        <xdr:cNvPr id="440" name="フローチャート: 判断 439"/>
        <xdr:cNvSpPr/>
      </xdr:nvSpPr>
      <xdr:spPr>
        <a:xfrm>
          <a:off x="169672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133392</xdr:rowOff>
    </xdr:from>
    <xdr:to>
      <xdr:col>77</xdr:col>
      <xdr:colOff>44450</xdr:colOff>
      <xdr:row>16</xdr:row>
      <xdr:rowOff>168783</xdr:rowOff>
    </xdr:to>
    <xdr:cxnSp macro="">
      <xdr:nvCxnSpPr>
        <xdr:cNvPr id="441" name="直線コネクタ 440"/>
        <xdr:cNvCxnSpPr/>
      </xdr:nvCxnSpPr>
      <xdr:spPr>
        <a:xfrm flipV="1">
          <a:off x="15290800" y="2876592"/>
          <a:ext cx="8890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61002</xdr:rowOff>
    </xdr:from>
    <xdr:to>
      <xdr:col>77</xdr:col>
      <xdr:colOff>95250</xdr:colOff>
      <xdr:row>15</xdr:row>
      <xdr:rowOff>162602</xdr:rowOff>
    </xdr:to>
    <xdr:sp macro="" textlink="">
      <xdr:nvSpPr>
        <xdr:cNvPr id="442" name="フローチャート: 判断 441"/>
        <xdr:cNvSpPr/>
      </xdr:nvSpPr>
      <xdr:spPr>
        <a:xfrm>
          <a:off x="16129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1329</xdr:rowOff>
    </xdr:from>
    <xdr:ext cx="736600" cy="259045"/>
    <xdr:sp macro="" textlink="">
      <xdr:nvSpPr>
        <xdr:cNvPr id="443" name="テキスト ボックス 442"/>
        <xdr:cNvSpPr txBox="1"/>
      </xdr:nvSpPr>
      <xdr:spPr>
        <a:xfrm>
          <a:off x="15798800" y="2401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168783</xdr:rowOff>
    </xdr:from>
    <xdr:to>
      <xdr:col>72</xdr:col>
      <xdr:colOff>203200</xdr:colOff>
      <xdr:row>17</xdr:row>
      <xdr:rowOff>45593</xdr:rowOff>
    </xdr:to>
    <xdr:cxnSp macro="">
      <xdr:nvCxnSpPr>
        <xdr:cNvPr id="444" name="直線コネクタ 443"/>
        <xdr:cNvCxnSpPr/>
      </xdr:nvCxnSpPr>
      <xdr:spPr>
        <a:xfrm flipV="1">
          <a:off x="14401800" y="291198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81111</xdr:rowOff>
    </xdr:from>
    <xdr:to>
      <xdr:col>73</xdr:col>
      <xdr:colOff>44450</xdr:colOff>
      <xdr:row>16</xdr:row>
      <xdr:rowOff>11261</xdr:rowOff>
    </xdr:to>
    <xdr:sp macro="" textlink="">
      <xdr:nvSpPr>
        <xdr:cNvPr id="445" name="フローチャート: 判断 444"/>
        <xdr:cNvSpPr/>
      </xdr:nvSpPr>
      <xdr:spPr>
        <a:xfrm>
          <a:off x="15240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21438</xdr:rowOff>
    </xdr:from>
    <xdr:ext cx="762000" cy="259045"/>
    <xdr:sp macro="" textlink="">
      <xdr:nvSpPr>
        <xdr:cNvPr id="446" name="テキスト ボックス 445"/>
        <xdr:cNvSpPr txBox="1"/>
      </xdr:nvSpPr>
      <xdr:spPr>
        <a:xfrm>
          <a:off x="14909800" y="242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45593</xdr:rowOff>
    </xdr:from>
    <xdr:to>
      <xdr:col>68</xdr:col>
      <xdr:colOff>152400</xdr:colOff>
      <xdr:row>17</xdr:row>
      <xdr:rowOff>75353</xdr:rowOff>
    </xdr:to>
    <xdr:cxnSp macro="">
      <xdr:nvCxnSpPr>
        <xdr:cNvPr id="447" name="直線コネクタ 446"/>
        <xdr:cNvCxnSpPr/>
      </xdr:nvCxnSpPr>
      <xdr:spPr>
        <a:xfrm flipV="1">
          <a:off x="13512800" y="2960243"/>
          <a:ext cx="8890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126153</xdr:rowOff>
    </xdr:from>
    <xdr:to>
      <xdr:col>68</xdr:col>
      <xdr:colOff>203200</xdr:colOff>
      <xdr:row>16</xdr:row>
      <xdr:rowOff>56303</xdr:rowOff>
    </xdr:to>
    <xdr:sp macro="" textlink="">
      <xdr:nvSpPr>
        <xdr:cNvPr id="448" name="フローチャート: 判断 447"/>
        <xdr:cNvSpPr/>
      </xdr:nvSpPr>
      <xdr:spPr>
        <a:xfrm>
          <a:off x="14351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66480</xdr:rowOff>
    </xdr:from>
    <xdr:ext cx="762000" cy="259045"/>
    <xdr:sp macro="" textlink="">
      <xdr:nvSpPr>
        <xdr:cNvPr id="449" name="テキスト ボックス 448"/>
        <xdr:cNvSpPr txBox="1"/>
      </xdr:nvSpPr>
      <xdr:spPr>
        <a:xfrm>
          <a:off x="14020800" y="246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14224</xdr:rowOff>
    </xdr:from>
    <xdr:to>
      <xdr:col>64</xdr:col>
      <xdr:colOff>152400</xdr:colOff>
      <xdr:row>16</xdr:row>
      <xdr:rowOff>115824</xdr:rowOff>
    </xdr:to>
    <xdr:sp macro="" textlink="">
      <xdr:nvSpPr>
        <xdr:cNvPr id="450" name="フローチャート: 判断 449"/>
        <xdr:cNvSpPr/>
      </xdr:nvSpPr>
      <xdr:spPr>
        <a:xfrm>
          <a:off x="13462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126001</xdr:rowOff>
    </xdr:from>
    <xdr:ext cx="762000" cy="259045"/>
    <xdr:sp macro="" textlink="">
      <xdr:nvSpPr>
        <xdr:cNvPr id="451" name="テキスト ボックス 450"/>
        <xdr:cNvSpPr txBox="1"/>
      </xdr:nvSpPr>
      <xdr:spPr>
        <a:xfrm>
          <a:off x="13131800" y="252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68114</xdr:rowOff>
    </xdr:from>
    <xdr:to>
      <xdr:col>81</xdr:col>
      <xdr:colOff>95250</xdr:colOff>
      <xdr:row>16</xdr:row>
      <xdr:rowOff>169714</xdr:rowOff>
    </xdr:to>
    <xdr:sp macro="" textlink="">
      <xdr:nvSpPr>
        <xdr:cNvPr id="457" name="楕円 456"/>
        <xdr:cNvSpPr/>
      </xdr:nvSpPr>
      <xdr:spPr>
        <a:xfrm>
          <a:off x="16967200" y="281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40191</xdr:rowOff>
    </xdr:from>
    <xdr:ext cx="762000" cy="259045"/>
    <xdr:sp macro="" textlink="">
      <xdr:nvSpPr>
        <xdr:cNvPr id="458" name="将来負担の状況該当値テキスト"/>
        <xdr:cNvSpPr txBox="1"/>
      </xdr:nvSpPr>
      <xdr:spPr>
        <a:xfrm>
          <a:off x="17106900" y="278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82592</xdr:rowOff>
    </xdr:from>
    <xdr:to>
      <xdr:col>77</xdr:col>
      <xdr:colOff>95250</xdr:colOff>
      <xdr:row>17</xdr:row>
      <xdr:rowOff>12742</xdr:rowOff>
    </xdr:to>
    <xdr:sp macro="" textlink="">
      <xdr:nvSpPr>
        <xdr:cNvPr id="459" name="楕円 458"/>
        <xdr:cNvSpPr/>
      </xdr:nvSpPr>
      <xdr:spPr>
        <a:xfrm>
          <a:off x="16129000" y="282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168969</xdr:rowOff>
    </xdr:from>
    <xdr:ext cx="736600" cy="259045"/>
    <xdr:sp macro="" textlink="">
      <xdr:nvSpPr>
        <xdr:cNvPr id="460" name="テキスト ボックス 459"/>
        <xdr:cNvSpPr txBox="1"/>
      </xdr:nvSpPr>
      <xdr:spPr>
        <a:xfrm>
          <a:off x="15798800" y="2912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117983</xdr:rowOff>
    </xdr:from>
    <xdr:to>
      <xdr:col>73</xdr:col>
      <xdr:colOff>44450</xdr:colOff>
      <xdr:row>17</xdr:row>
      <xdr:rowOff>48133</xdr:rowOff>
    </xdr:to>
    <xdr:sp macro="" textlink="">
      <xdr:nvSpPr>
        <xdr:cNvPr id="461" name="楕円 460"/>
        <xdr:cNvSpPr/>
      </xdr:nvSpPr>
      <xdr:spPr>
        <a:xfrm>
          <a:off x="15240000" y="286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32910</xdr:rowOff>
    </xdr:from>
    <xdr:ext cx="762000" cy="259045"/>
    <xdr:sp macro="" textlink="">
      <xdr:nvSpPr>
        <xdr:cNvPr id="462" name="テキスト ボックス 461"/>
        <xdr:cNvSpPr txBox="1"/>
      </xdr:nvSpPr>
      <xdr:spPr>
        <a:xfrm>
          <a:off x="14909800" y="2947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166243</xdr:rowOff>
    </xdr:from>
    <xdr:to>
      <xdr:col>68</xdr:col>
      <xdr:colOff>203200</xdr:colOff>
      <xdr:row>17</xdr:row>
      <xdr:rowOff>96393</xdr:rowOff>
    </xdr:to>
    <xdr:sp macro="" textlink="">
      <xdr:nvSpPr>
        <xdr:cNvPr id="463" name="楕円 462"/>
        <xdr:cNvSpPr/>
      </xdr:nvSpPr>
      <xdr:spPr>
        <a:xfrm>
          <a:off x="14351000" y="290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81170</xdr:rowOff>
    </xdr:from>
    <xdr:ext cx="762000" cy="259045"/>
    <xdr:sp macro="" textlink="">
      <xdr:nvSpPr>
        <xdr:cNvPr id="464" name="テキスト ボックス 463"/>
        <xdr:cNvSpPr txBox="1"/>
      </xdr:nvSpPr>
      <xdr:spPr>
        <a:xfrm>
          <a:off x="14020800" y="299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24553</xdr:rowOff>
    </xdr:from>
    <xdr:to>
      <xdr:col>64</xdr:col>
      <xdr:colOff>152400</xdr:colOff>
      <xdr:row>17</xdr:row>
      <xdr:rowOff>126153</xdr:rowOff>
    </xdr:to>
    <xdr:sp macro="" textlink="">
      <xdr:nvSpPr>
        <xdr:cNvPr id="465" name="楕円 464"/>
        <xdr:cNvSpPr/>
      </xdr:nvSpPr>
      <xdr:spPr>
        <a:xfrm>
          <a:off x="13462000" y="293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110930</xdr:rowOff>
    </xdr:from>
    <xdr:ext cx="762000" cy="259045"/>
    <xdr:sp macro="" textlink="">
      <xdr:nvSpPr>
        <xdr:cNvPr id="466" name="テキスト ボックス 465"/>
        <xdr:cNvSpPr txBox="1"/>
      </xdr:nvSpPr>
      <xdr:spPr>
        <a:xfrm>
          <a:off x="13131800" y="3025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262,519
261,572
677.86
141,331,406
140,296,035
929,061
70,806,025
140,727,154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市単独で消防本部を設置していることや，港湾事業および市立</a:t>
          </a:r>
          <a:endParaRPr kumimoji="1"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高校を抱えていること，</a:t>
          </a:r>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さらには平成１６年度の市町村合併によ</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り，類似団体と比較し，人件費の経常収支比率が高い状況にあっ</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たが，職員数の削減などにより，平成２５年度から改善し，平成</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２</a:t>
          </a:r>
          <a:r>
            <a:rPr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９</a:t>
          </a:r>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年度においても類似団体の平均を下回った。</a:t>
          </a:r>
          <a:endParaRPr lang="ja-JP" altLang="ja-JP" sz="115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　今後も，積極的に事務事業の見直しを図り，人口減少に対応し</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た行政のスリム化を進めるほか，嘱託職員の見直しや時間外勤務</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の縮減など人件費総額の抑制への取り組みを積極的に進める。</a:t>
          </a:r>
          <a:endParaRPr lang="ja-JP" altLang="ja-JP" sz="115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36</xdr:row>
      <xdr:rowOff>35560</xdr:rowOff>
    </xdr:to>
    <xdr:cxnSp macro="">
      <xdr:nvCxnSpPr>
        <xdr:cNvPr id="66" name="直線コネクタ 65"/>
        <xdr:cNvCxnSpPr/>
      </xdr:nvCxnSpPr>
      <xdr:spPr>
        <a:xfrm>
          <a:off x="3987800" y="61468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63517</xdr:rowOff>
    </xdr:from>
    <xdr:ext cx="762000" cy="259045"/>
    <xdr:sp macro="" textlink="">
      <xdr:nvSpPr>
        <xdr:cNvPr id="67" name="人件費平均値テキスト"/>
        <xdr:cNvSpPr txBox="1"/>
      </xdr:nvSpPr>
      <xdr:spPr>
        <a:xfrm>
          <a:off x="4914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68" name="フローチャート: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123190</xdr:rowOff>
    </xdr:from>
    <xdr:to>
      <xdr:col>19</xdr:col>
      <xdr:colOff>187325</xdr:colOff>
      <xdr:row>35</xdr:row>
      <xdr:rowOff>146050</xdr:rowOff>
    </xdr:to>
    <xdr:cxnSp macro="">
      <xdr:nvCxnSpPr>
        <xdr:cNvPr id="69" name="直線コネクタ 68"/>
        <xdr:cNvCxnSpPr/>
      </xdr:nvCxnSpPr>
      <xdr:spPr>
        <a:xfrm>
          <a:off x="3098800" y="6123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123190</xdr:rowOff>
    </xdr:from>
    <xdr:to>
      <xdr:col>15</xdr:col>
      <xdr:colOff>98425</xdr:colOff>
      <xdr:row>35</xdr:row>
      <xdr:rowOff>123190</xdr:rowOff>
    </xdr:to>
    <xdr:cxnSp macro="">
      <xdr:nvCxnSpPr>
        <xdr:cNvPr id="72" name="直線コネクタ 71"/>
        <xdr:cNvCxnSpPr/>
      </xdr:nvCxnSpPr>
      <xdr:spPr>
        <a:xfrm>
          <a:off x="2209800" y="6123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74" name="テキスト ボックス 73"/>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100330</xdr:rowOff>
    </xdr:from>
    <xdr:to>
      <xdr:col>11</xdr:col>
      <xdr:colOff>9525</xdr:colOff>
      <xdr:row>35</xdr:row>
      <xdr:rowOff>123190</xdr:rowOff>
    </xdr:to>
    <xdr:cxnSp macro="">
      <xdr:nvCxnSpPr>
        <xdr:cNvPr id="75" name="直線コネクタ 74"/>
        <xdr:cNvCxnSpPr/>
      </xdr:nvCxnSpPr>
      <xdr:spPr>
        <a:xfrm>
          <a:off x="1320800" y="6101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77" name="テキスト ボックス 76"/>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85" name="楕円 84"/>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1287</xdr:rowOff>
    </xdr:from>
    <xdr:ext cx="762000" cy="259045"/>
    <xdr:sp macro="" textlink="">
      <xdr:nvSpPr>
        <xdr:cNvPr id="86" name="人件費該当値テキスト"/>
        <xdr:cNvSpPr txBox="1"/>
      </xdr:nvSpPr>
      <xdr:spPr>
        <a:xfrm>
          <a:off x="4914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95250</xdr:rowOff>
    </xdr:from>
    <xdr:to>
      <xdr:col>20</xdr:col>
      <xdr:colOff>38100</xdr:colOff>
      <xdr:row>36</xdr:row>
      <xdr:rowOff>25400</xdr:rowOff>
    </xdr:to>
    <xdr:sp macro="" textlink="">
      <xdr:nvSpPr>
        <xdr:cNvPr id="87" name="楕円 86"/>
        <xdr:cNvSpPr/>
      </xdr:nvSpPr>
      <xdr:spPr>
        <a:xfrm>
          <a:off x="3937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35577</xdr:rowOff>
    </xdr:from>
    <xdr:ext cx="736600" cy="259045"/>
    <xdr:sp macro="" textlink="">
      <xdr:nvSpPr>
        <xdr:cNvPr id="88" name="テキスト ボックス 87"/>
        <xdr:cNvSpPr txBox="1"/>
      </xdr:nvSpPr>
      <xdr:spPr>
        <a:xfrm>
          <a:off x="3606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72390</xdr:rowOff>
    </xdr:from>
    <xdr:to>
      <xdr:col>15</xdr:col>
      <xdr:colOff>149225</xdr:colOff>
      <xdr:row>36</xdr:row>
      <xdr:rowOff>2540</xdr:rowOff>
    </xdr:to>
    <xdr:sp macro="" textlink="">
      <xdr:nvSpPr>
        <xdr:cNvPr id="89" name="楕円 88"/>
        <xdr:cNvSpPr/>
      </xdr:nvSpPr>
      <xdr:spPr>
        <a:xfrm>
          <a:off x="3048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12717</xdr:rowOff>
    </xdr:from>
    <xdr:ext cx="762000" cy="259045"/>
    <xdr:sp macro="" textlink="">
      <xdr:nvSpPr>
        <xdr:cNvPr id="90" name="テキスト ボックス 89"/>
        <xdr:cNvSpPr txBox="1"/>
      </xdr:nvSpPr>
      <xdr:spPr>
        <a:xfrm>
          <a:off x="2717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72390</xdr:rowOff>
    </xdr:from>
    <xdr:to>
      <xdr:col>11</xdr:col>
      <xdr:colOff>60325</xdr:colOff>
      <xdr:row>36</xdr:row>
      <xdr:rowOff>2540</xdr:rowOff>
    </xdr:to>
    <xdr:sp macro="" textlink="">
      <xdr:nvSpPr>
        <xdr:cNvPr id="91" name="楕円 90"/>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12717</xdr:rowOff>
    </xdr:from>
    <xdr:ext cx="762000" cy="259045"/>
    <xdr:sp macro="" textlink="">
      <xdr:nvSpPr>
        <xdr:cNvPr id="92" name="テキスト ボックス 91"/>
        <xdr:cNvSpPr txBox="1"/>
      </xdr:nvSpPr>
      <xdr:spPr>
        <a:xfrm>
          <a:off x="1828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49530</xdr:rowOff>
    </xdr:from>
    <xdr:to>
      <xdr:col>6</xdr:col>
      <xdr:colOff>171450</xdr:colOff>
      <xdr:row>35</xdr:row>
      <xdr:rowOff>151130</xdr:rowOff>
    </xdr:to>
    <xdr:sp macro="" textlink="">
      <xdr:nvSpPr>
        <xdr:cNvPr id="93" name="楕円 92"/>
        <xdr:cNvSpPr/>
      </xdr:nvSpPr>
      <xdr:spPr>
        <a:xfrm>
          <a:off x="1270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161307</xdr:rowOff>
    </xdr:from>
    <xdr:ext cx="762000" cy="259045"/>
    <xdr:sp macro="" textlink="">
      <xdr:nvSpPr>
        <xdr:cNvPr id="94" name="テキスト ボックス 93"/>
        <xdr:cNvSpPr txBox="1"/>
      </xdr:nvSpPr>
      <xdr:spPr>
        <a:xfrm>
          <a:off x="939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　物件費の経常収支比率については，類似団体の中でも低い状況</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15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　行財政対策実施計画に基づくアウトソーシングを推進している</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ことから，人件費から委託料（物件費）へのシフトはある一方で，</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経常的な事務所要経費などの節減に努めており，大きな増減がな</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い状況となっている。</a:t>
          </a:r>
          <a:endParaRPr lang="ja-JP" altLang="ja-JP" sz="115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101600</xdr:rowOff>
    </xdr:from>
    <xdr:to>
      <xdr:col>82</xdr:col>
      <xdr:colOff>107950</xdr:colOff>
      <xdr:row>22</xdr:row>
      <xdr:rowOff>38100</xdr:rowOff>
    </xdr:to>
    <xdr:cxnSp macro="">
      <xdr:nvCxnSpPr>
        <xdr:cNvPr id="122" name="直線コネクタ 121"/>
        <xdr:cNvCxnSpPr/>
      </xdr:nvCxnSpPr>
      <xdr:spPr>
        <a:xfrm flipV="1">
          <a:off x="16510000" y="25019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16527</xdr:rowOff>
    </xdr:from>
    <xdr:ext cx="762000" cy="259045"/>
    <xdr:sp macro="" textlink="">
      <xdr:nvSpPr>
        <xdr:cNvPr id="125" name="物件費最大値テキスト"/>
        <xdr:cNvSpPr txBox="1"/>
      </xdr:nvSpPr>
      <xdr:spPr>
        <a:xfrm>
          <a:off x="165989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101600</xdr:rowOff>
    </xdr:from>
    <xdr:to>
      <xdr:col>82</xdr:col>
      <xdr:colOff>196850</xdr:colOff>
      <xdr:row>14</xdr:row>
      <xdr:rowOff>101600</xdr:rowOff>
    </xdr:to>
    <xdr:cxnSp macro="">
      <xdr:nvCxnSpPr>
        <xdr:cNvPr id="126" name="直線コネクタ 125"/>
        <xdr:cNvCxnSpPr/>
      </xdr:nvCxnSpPr>
      <xdr:spPr>
        <a:xfrm>
          <a:off x="16421100" y="250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14</xdr:row>
      <xdr:rowOff>101600</xdr:rowOff>
    </xdr:to>
    <xdr:cxnSp macro="">
      <xdr:nvCxnSpPr>
        <xdr:cNvPr id="127" name="直線コネクタ 126"/>
        <xdr:cNvCxnSpPr/>
      </xdr:nvCxnSpPr>
      <xdr:spPr>
        <a:xfrm>
          <a:off x="15671800" y="24511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149877</xdr:rowOff>
    </xdr:from>
    <xdr:ext cx="762000" cy="259045"/>
    <xdr:sp macro="" textlink="">
      <xdr:nvSpPr>
        <xdr:cNvPr id="128" name="物件費平均値テキスト"/>
        <xdr:cNvSpPr txBox="1"/>
      </xdr:nvSpPr>
      <xdr:spPr>
        <a:xfrm>
          <a:off x="16598900" y="289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6350</xdr:rowOff>
    </xdr:from>
    <xdr:to>
      <xdr:col>82</xdr:col>
      <xdr:colOff>158750</xdr:colOff>
      <xdr:row>17</xdr:row>
      <xdr:rowOff>107950</xdr:rowOff>
    </xdr:to>
    <xdr:sp macro="" textlink="">
      <xdr:nvSpPr>
        <xdr:cNvPr id="129" name="フローチャート: 判断 128"/>
        <xdr:cNvSpPr/>
      </xdr:nvSpPr>
      <xdr:spPr>
        <a:xfrm>
          <a:off x="164592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146050</xdr:rowOff>
    </xdr:from>
    <xdr:to>
      <xdr:col>78</xdr:col>
      <xdr:colOff>69850</xdr:colOff>
      <xdr:row>14</xdr:row>
      <xdr:rowOff>50800</xdr:rowOff>
    </xdr:to>
    <xdr:cxnSp macro="">
      <xdr:nvCxnSpPr>
        <xdr:cNvPr id="130" name="直線コネクタ 129"/>
        <xdr:cNvCxnSpPr/>
      </xdr:nvCxnSpPr>
      <xdr:spPr>
        <a:xfrm>
          <a:off x="14782800" y="237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2" name="テキスト ボックス 131"/>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146050</xdr:rowOff>
    </xdr:from>
    <xdr:to>
      <xdr:col>73</xdr:col>
      <xdr:colOff>180975</xdr:colOff>
      <xdr:row>13</xdr:row>
      <xdr:rowOff>146050</xdr:rowOff>
    </xdr:to>
    <xdr:cxnSp macro="">
      <xdr:nvCxnSpPr>
        <xdr:cNvPr id="133" name="直線コネクタ 132"/>
        <xdr:cNvCxnSpPr/>
      </xdr:nvCxnSpPr>
      <xdr:spPr>
        <a:xfrm>
          <a:off x="13893800" y="237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101600</xdr:rowOff>
    </xdr:from>
    <xdr:to>
      <xdr:col>74</xdr:col>
      <xdr:colOff>31750</xdr:colOff>
      <xdr:row>17</xdr:row>
      <xdr:rowOff>31750</xdr:rowOff>
    </xdr:to>
    <xdr:sp macro="" textlink="">
      <xdr:nvSpPr>
        <xdr:cNvPr id="134" name="フローチャート: 判断 133"/>
        <xdr:cNvSpPr/>
      </xdr:nvSpPr>
      <xdr:spPr>
        <a:xfrm>
          <a:off x="147320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16527</xdr:rowOff>
    </xdr:from>
    <xdr:ext cx="762000" cy="259045"/>
    <xdr:sp macro="" textlink="">
      <xdr:nvSpPr>
        <xdr:cNvPr id="135" name="テキスト ボックス 134"/>
        <xdr:cNvSpPr txBox="1"/>
      </xdr:nvSpPr>
      <xdr:spPr>
        <a:xfrm>
          <a:off x="14401800" y="29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31750</xdr:rowOff>
    </xdr:from>
    <xdr:to>
      <xdr:col>69</xdr:col>
      <xdr:colOff>92075</xdr:colOff>
      <xdr:row>13</xdr:row>
      <xdr:rowOff>146050</xdr:rowOff>
    </xdr:to>
    <xdr:cxnSp macro="">
      <xdr:nvCxnSpPr>
        <xdr:cNvPr id="136" name="直線コネクタ 135"/>
        <xdr:cNvCxnSpPr/>
      </xdr:nvCxnSpPr>
      <xdr:spPr>
        <a:xfrm>
          <a:off x="13004800" y="2260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88900</xdr:rowOff>
    </xdr:from>
    <xdr:to>
      <xdr:col>69</xdr:col>
      <xdr:colOff>142875</xdr:colOff>
      <xdr:row>17</xdr:row>
      <xdr:rowOff>19050</xdr:rowOff>
    </xdr:to>
    <xdr:sp macro="" textlink="">
      <xdr:nvSpPr>
        <xdr:cNvPr id="137" name="フローチャート: 判断 136"/>
        <xdr:cNvSpPr/>
      </xdr:nvSpPr>
      <xdr:spPr>
        <a:xfrm>
          <a:off x="13843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3827</xdr:rowOff>
    </xdr:from>
    <xdr:ext cx="762000" cy="259045"/>
    <xdr:sp macro="" textlink="">
      <xdr:nvSpPr>
        <xdr:cNvPr id="138" name="テキスト ボックス 137"/>
        <xdr:cNvSpPr txBox="1"/>
      </xdr:nvSpPr>
      <xdr:spPr>
        <a:xfrm>
          <a:off x="13512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39" name="フローチャート: 判断 138"/>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40" name="テキスト ボックス 139"/>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50800</xdr:rowOff>
    </xdr:from>
    <xdr:to>
      <xdr:col>82</xdr:col>
      <xdr:colOff>158750</xdr:colOff>
      <xdr:row>14</xdr:row>
      <xdr:rowOff>152400</xdr:rowOff>
    </xdr:to>
    <xdr:sp macro="" textlink="">
      <xdr:nvSpPr>
        <xdr:cNvPr id="146" name="楕円 145"/>
        <xdr:cNvSpPr/>
      </xdr:nvSpPr>
      <xdr:spPr>
        <a:xfrm>
          <a:off x="16459200" y="24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130827</xdr:rowOff>
    </xdr:from>
    <xdr:ext cx="762000" cy="259045"/>
    <xdr:sp macro="" textlink="">
      <xdr:nvSpPr>
        <xdr:cNvPr id="147" name="物件費該当値テキスト"/>
        <xdr:cNvSpPr txBox="1"/>
      </xdr:nvSpPr>
      <xdr:spPr>
        <a:xfrm>
          <a:off x="165989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0</xdr:rowOff>
    </xdr:from>
    <xdr:to>
      <xdr:col>78</xdr:col>
      <xdr:colOff>120650</xdr:colOff>
      <xdr:row>14</xdr:row>
      <xdr:rowOff>101600</xdr:rowOff>
    </xdr:to>
    <xdr:sp macro="" textlink="">
      <xdr:nvSpPr>
        <xdr:cNvPr id="148" name="楕円 147"/>
        <xdr:cNvSpPr/>
      </xdr:nvSpPr>
      <xdr:spPr>
        <a:xfrm>
          <a:off x="1562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111777</xdr:rowOff>
    </xdr:from>
    <xdr:ext cx="736600" cy="259045"/>
    <xdr:sp macro="" textlink="">
      <xdr:nvSpPr>
        <xdr:cNvPr id="149" name="テキスト ボックス 148"/>
        <xdr:cNvSpPr txBox="1"/>
      </xdr:nvSpPr>
      <xdr:spPr>
        <a:xfrm>
          <a:off x="15290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95250</xdr:rowOff>
    </xdr:from>
    <xdr:to>
      <xdr:col>74</xdr:col>
      <xdr:colOff>31750</xdr:colOff>
      <xdr:row>14</xdr:row>
      <xdr:rowOff>25400</xdr:rowOff>
    </xdr:to>
    <xdr:sp macro="" textlink="">
      <xdr:nvSpPr>
        <xdr:cNvPr id="150" name="楕円 149"/>
        <xdr:cNvSpPr/>
      </xdr:nvSpPr>
      <xdr:spPr>
        <a:xfrm>
          <a:off x="14732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35577</xdr:rowOff>
    </xdr:from>
    <xdr:ext cx="762000" cy="259045"/>
    <xdr:sp macro="" textlink="">
      <xdr:nvSpPr>
        <xdr:cNvPr id="151" name="テキスト ボックス 150"/>
        <xdr:cNvSpPr txBox="1"/>
      </xdr:nvSpPr>
      <xdr:spPr>
        <a:xfrm>
          <a:off x="14401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95250</xdr:rowOff>
    </xdr:from>
    <xdr:to>
      <xdr:col>69</xdr:col>
      <xdr:colOff>142875</xdr:colOff>
      <xdr:row>14</xdr:row>
      <xdr:rowOff>25400</xdr:rowOff>
    </xdr:to>
    <xdr:sp macro="" textlink="">
      <xdr:nvSpPr>
        <xdr:cNvPr id="152" name="楕円 151"/>
        <xdr:cNvSpPr/>
      </xdr:nvSpPr>
      <xdr:spPr>
        <a:xfrm>
          <a:off x="13843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35577</xdr:rowOff>
    </xdr:from>
    <xdr:ext cx="762000" cy="259045"/>
    <xdr:sp macro="" textlink="">
      <xdr:nvSpPr>
        <xdr:cNvPr id="153" name="テキスト ボックス 152"/>
        <xdr:cNvSpPr txBox="1"/>
      </xdr:nvSpPr>
      <xdr:spPr>
        <a:xfrm>
          <a:off x="13512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152400</xdr:rowOff>
    </xdr:from>
    <xdr:to>
      <xdr:col>65</xdr:col>
      <xdr:colOff>53975</xdr:colOff>
      <xdr:row>13</xdr:row>
      <xdr:rowOff>82550</xdr:rowOff>
    </xdr:to>
    <xdr:sp macro="" textlink="">
      <xdr:nvSpPr>
        <xdr:cNvPr id="154" name="楕円 153"/>
        <xdr:cNvSpPr/>
      </xdr:nvSpPr>
      <xdr:spPr>
        <a:xfrm>
          <a:off x="12954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92727</xdr:rowOff>
    </xdr:from>
    <xdr:ext cx="762000" cy="259045"/>
    <xdr:sp macro="" textlink="">
      <xdr:nvSpPr>
        <xdr:cNvPr id="155" name="テキスト ボックス 154"/>
        <xdr:cNvSpPr txBox="1"/>
      </xdr:nvSpPr>
      <xdr:spPr>
        <a:xfrm>
          <a:off x="12623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扶助費の経常収支比率は，</a:t>
          </a:r>
          <a:r>
            <a:rPr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１</a:t>
          </a:r>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０</a:t>
          </a:r>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ポイント悪化し，１</a:t>
          </a:r>
          <a:r>
            <a:rPr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７</a:t>
          </a:r>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．０％</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となっており，引き続き類似団体の平均を上回っている。</a:t>
          </a:r>
          <a:endParaRPr lang="ja-JP" altLang="ja-JP" sz="115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障害者福祉費や</a:t>
          </a:r>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子ども・子育て支援新制度に係る「施設型給付」</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の公定価格の改定に伴</a:t>
          </a:r>
          <a:r>
            <a:rPr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う</a:t>
          </a:r>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児童福祉費</a:t>
          </a:r>
          <a:r>
            <a:rPr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が増</a:t>
          </a:r>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となった一方で，扶助費</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のほぼ半数を占める生活保護費は減少した。生活保護受給者数は</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年々増加の一途をたどっていたが，平成</a:t>
          </a:r>
          <a:r>
            <a:rPr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２７</a:t>
          </a:r>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年度から減少に転じ</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ており，今後も資格審査等の適正化や，就労支援などの対策によ</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り，受給者の自立に向けた取り組みを進めていく。</a:t>
          </a:r>
          <a:endParaRPr lang="ja-JP" altLang="ja-JP" sz="115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61</xdr:row>
      <xdr:rowOff>69850</xdr:rowOff>
    </xdr:to>
    <xdr:cxnSp macro="">
      <xdr:nvCxnSpPr>
        <xdr:cNvPr id="183" name="直線コネクタ 182"/>
        <xdr:cNvCxnSpPr/>
      </xdr:nvCxnSpPr>
      <xdr:spPr>
        <a:xfrm flipV="1">
          <a:off x="4826000" y="91440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6"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7" name="直線コネクタ 186"/>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25400</xdr:rowOff>
    </xdr:from>
    <xdr:to>
      <xdr:col>24</xdr:col>
      <xdr:colOff>25400</xdr:colOff>
      <xdr:row>58</xdr:row>
      <xdr:rowOff>152400</xdr:rowOff>
    </xdr:to>
    <xdr:cxnSp macro="">
      <xdr:nvCxnSpPr>
        <xdr:cNvPr id="188" name="直線コネクタ 187"/>
        <xdr:cNvCxnSpPr/>
      </xdr:nvCxnSpPr>
      <xdr:spPr>
        <a:xfrm>
          <a:off x="3987800" y="99695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89"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190" name="フローチャート: 判断 189"/>
        <xdr:cNvSpPr/>
      </xdr:nvSpPr>
      <xdr:spPr>
        <a:xfrm>
          <a:off x="4775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120650</xdr:rowOff>
    </xdr:from>
    <xdr:to>
      <xdr:col>19</xdr:col>
      <xdr:colOff>187325</xdr:colOff>
      <xdr:row>58</xdr:row>
      <xdr:rowOff>25400</xdr:rowOff>
    </xdr:to>
    <xdr:cxnSp macro="">
      <xdr:nvCxnSpPr>
        <xdr:cNvPr id="191" name="直線コネクタ 190"/>
        <xdr:cNvCxnSpPr/>
      </xdr:nvCxnSpPr>
      <xdr:spPr>
        <a:xfrm>
          <a:off x="3098800" y="9893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165100</xdr:rowOff>
    </xdr:from>
    <xdr:to>
      <xdr:col>20</xdr:col>
      <xdr:colOff>38100</xdr:colOff>
      <xdr:row>57</xdr:row>
      <xdr:rowOff>95250</xdr:rowOff>
    </xdr:to>
    <xdr:sp macro="" textlink="">
      <xdr:nvSpPr>
        <xdr:cNvPr id="192" name="フローチャート: 判断 191"/>
        <xdr:cNvSpPr/>
      </xdr:nvSpPr>
      <xdr:spPr>
        <a:xfrm>
          <a:off x="3937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3" name="テキスト ボックス 192"/>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120650</xdr:rowOff>
    </xdr:from>
    <xdr:to>
      <xdr:col>15</xdr:col>
      <xdr:colOff>98425</xdr:colOff>
      <xdr:row>57</xdr:row>
      <xdr:rowOff>133350</xdr:rowOff>
    </xdr:to>
    <xdr:cxnSp macro="">
      <xdr:nvCxnSpPr>
        <xdr:cNvPr id="194" name="直線コネクタ 193"/>
        <xdr:cNvCxnSpPr/>
      </xdr:nvCxnSpPr>
      <xdr:spPr>
        <a:xfrm flipV="1">
          <a:off x="2209800" y="9893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5" name="フローチャート: 判断 194"/>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6" name="テキスト ボックス 195"/>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133350</xdr:rowOff>
    </xdr:from>
    <xdr:to>
      <xdr:col>11</xdr:col>
      <xdr:colOff>9525</xdr:colOff>
      <xdr:row>58</xdr:row>
      <xdr:rowOff>0</xdr:rowOff>
    </xdr:to>
    <xdr:cxnSp macro="">
      <xdr:nvCxnSpPr>
        <xdr:cNvPr id="197" name="直線コネクタ 196"/>
        <xdr:cNvCxnSpPr/>
      </xdr:nvCxnSpPr>
      <xdr:spPr>
        <a:xfrm flipV="1">
          <a:off x="1320800" y="9906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8" name="フローチャート: 判断 197"/>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199" name="テキスト ボックス 198"/>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63500</xdr:rowOff>
    </xdr:from>
    <xdr:to>
      <xdr:col>6</xdr:col>
      <xdr:colOff>171450</xdr:colOff>
      <xdr:row>56</xdr:row>
      <xdr:rowOff>165100</xdr:rowOff>
    </xdr:to>
    <xdr:sp macro="" textlink="">
      <xdr:nvSpPr>
        <xdr:cNvPr id="200" name="フローチャート: 判断 199"/>
        <xdr:cNvSpPr/>
      </xdr:nvSpPr>
      <xdr:spPr>
        <a:xfrm>
          <a:off x="1270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3827</xdr:rowOff>
    </xdr:from>
    <xdr:ext cx="762000" cy="259045"/>
    <xdr:sp macro="" textlink="">
      <xdr:nvSpPr>
        <xdr:cNvPr id="201" name="テキスト ボックス 200"/>
        <xdr:cNvSpPr txBox="1"/>
      </xdr:nvSpPr>
      <xdr:spPr>
        <a:xfrm>
          <a:off x="939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101600</xdr:rowOff>
    </xdr:from>
    <xdr:to>
      <xdr:col>24</xdr:col>
      <xdr:colOff>76200</xdr:colOff>
      <xdr:row>59</xdr:row>
      <xdr:rowOff>31750</xdr:rowOff>
    </xdr:to>
    <xdr:sp macro="" textlink="">
      <xdr:nvSpPr>
        <xdr:cNvPr id="207" name="楕円 206"/>
        <xdr:cNvSpPr/>
      </xdr:nvSpPr>
      <xdr:spPr>
        <a:xfrm>
          <a:off x="47752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73677</xdr:rowOff>
    </xdr:from>
    <xdr:ext cx="762000" cy="259045"/>
    <xdr:sp macro="" textlink="">
      <xdr:nvSpPr>
        <xdr:cNvPr id="208" name="扶助費該当値テキスト"/>
        <xdr:cNvSpPr txBox="1"/>
      </xdr:nvSpPr>
      <xdr:spPr>
        <a:xfrm>
          <a:off x="49149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146050</xdr:rowOff>
    </xdr:from>
    <xdr:to>
      <xdr:col>20</xdr:col>
      <xdr:colOff>38100</xdr:colOff>
      <xdr:row>58</xdr:row>
      <xdr:rowOff>76200</xdr:rowOff>
    </xdr:to>
    <xdr:sp macro="" textlink="">
      <xdr:nvSpPr>
        <xdr:cNvPr id="209" name="楕円 208"/>
        <xdr:cNvSpPr/>
      </xdr:nvSpPr>
      <xdr:spPr>
        <a:xfrm>
          <a:off x="3937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210" name="テキスト ボックス 209"/>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69850</xdr:rowOff>
    </xdr:from>
    <xdr:to>
      <xdr:col>15</xdr:col>
      <xdr:colOff>149225</xdr:colOff>
      <xdr:row>58</xdr:row>
      <xdr:rowOff>0</xdr:rowOff>
    </xdr:to>
    <xdr:sp macro="" textlink="">
      <xdr:nvSpPr>
        <xdr:cNvPr id="211" name="楕円 210"/>
        <xdr:cNvSpPr/>
      </xdr:nvSpPr>
      <xdr:spPr>
        <a:xfrm>
          <a:off x="3048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156227</xdr:rowOff>
    </xdr:from>
    <xdr:ext cx="762000" cy="259045"/>
    <xdr:sp macro="" textlink="">
      <xdr:nvSpPr>
        <xdr:cNvPr id="212" name="テキスト ボックス 211"/>
        <xdr:cNvSpPr txBox="1"/>
      </xdr:nvSpPr>
      <xdr:spPr>
        <a:xfrm>
          <a:off x="2717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82550</xdr:rowOff>
    </xdr:from>
    <xdr:to>
      <xdr:col>11</xdr:col>
      <xdr:colOff>60325</xdr:colOff>
      <xdr:row>58</xdr:row>
      <xdr:rowOff>12700</xdr:rowOff>
    </xdr:to>
    <xdr:sp macro="" textlink="">
      <xdr:nvSpPr>
        <xdr:cNvPr id="213" name="楕円 212"/>
        <xdr:cNvSpPr/>
      </xdr:nvSpPr>
      <xdr:spPr>
        <a:xfrm>
          <a:off x="2159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168927</xdr:rowOff>
    </xdr:from>
    <xdr:ext cx="762000" cy="259045"/>
    <xdr:sp macro="" textlink="">
      <xdr:nvSpPr>
        <xdr:cNvPr id="214" name="テキスト ボックス 213"/>
        <xdr:cNvSpPr txBox="1"/>
      </xdr:nvSpPr>
      <xdr:spPr>
        <a:xfrm>
          <a:off x="1828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120650</xdr:rowOff>
    </xdr:from>
    <xdr:to>
      <xdr:col>6</xdr:col>
      <xdr:colOff>171450</xdr:colOff>
      <xdr:row>58</xdr:row>
      <xdr:rowOff>50800</xdr:rowOff>
    </xdr:to>
    <xdr:sp macro="" textlink="">
      <xdr:nvSpPr>
        <xdr:cNvPr id="215" name="楕円 214"/>
        <xdr:cNvSpPr/>
      </xdr:nvSpPr>
      <xdr:spPr>
        <a:xfrm>
          <a:off x="1270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35577</xdr:rowOff>
    </xdr:from>
    <xdr:ext cx="762000" cy="259045"/>
    <xdr:sp macro="" textlink="">
      <xdr:nvSpPr>
        <xdr:cNvPr id="216" name="テキスト ボックス 215"/>
        <xdr:cNvSpPr txBox="1"/>
      </xdr:nvSpPr>
      <xdr:spPr>
        <a:xfrm>
          <a:off x="939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その他に係る経常収支比率は類似団体平均を下回っている状況</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にある。</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今後も健全な財政運営に努め，さらなる比率の改善を図ってい</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く。</a:t>
          </a:r>
          <a:endParaRPr lang="ja-JP" altLang="ja-JP" sz="115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8890</xdr:rowOff>
    </xdr:to>
    <xdr:cxnSp macro="">
      <xdr:nvCxnSpPr>
        <xdr:cNvPr id="244" name="直線コネクタ 243"/>
        <xdr:cNvCxnSpPr/>
      </xdr:nvCxnSpPr>
      <xdr:spPr>
        <a:xfrm flipV="1">
          <a:off x="16510000" y="91490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5"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46" name="直線コネクタ 245"/>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55</xdr:row>
      <xdr:rowOff>100330</xdr:rowOff>
    </xdr:to>
    <xdr:cxnSp macro="">
      <xdr:nvCxnSpPr>
        <xdr:cNvPr id="249" name="直線コネクタ 248"/>
        <xdr:cNvCxnSpPr/>
      </xdr:nvCxnSpPr>
      <xdr:spPr>
        <a:xfrm>
          <a:off x="15671800" y="94615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0" name="その他平均値テキスト"/>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1" name="フローチャート: 判断 250"/>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55</xdr:row>
      <xdr:rowOff>62230</xdr:rowOff>
    </xdr:to>
    <xdr:cxnSp macro="">
      <xdr:nvCxnSpPr>
        <xdr:cNvPr id="252" name="直線コネクタ 251"/>
        <xdr:cNvCxnSpPr/>
      </xdr:nvCxnSpPr>
      <xdr:spPr>
        <a:xfrm flipV="1">
          <a:off x="14782800" y="9461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45720</xdr:rowOff>
    </xdr:from>
    <xdr:to>
      <xdr:col>78</xdr:col>
      <xdr:colOff>120650</xdr:colOff>
      <xdr:row>56</xdr:row>
      <xdr:rowOff>147320</xdr:rowOff>
    </xdr:to>
    <xdr:sp macro="" textlink="">
      <xdr:nvSpPr>
        <xdr:cNvPr id="253" name="フローチャート: 判断 252"/>
        <xdr:cNvSpPr/>
      </xdr:nvSpPr>
      <xdr:spPr>
        <a:xfrm>
          <a:off x="15621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132097</xdr:rowOff>
    </xdr:from>
    <xdr:ext cx="736600" cy="259045"/>
    <xdr:sp macro="" textlink="">
      <xdr:nvSpPr>
        <xdr:cNvPr id="254" name="テキスト ボックス 253"/>
        <xdr:cNvSpPr txBox="1"/>
      </xdr:nvSpPr>
      <xdr:spPr>
        <a:xfrm>
          <a:off x="15290800" y="973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142240</xdr:rowOff>
    </xdr:from>
    <xdr:to>
      <xdr:col>73</xdr:col>
      <xdr:colOff>180975</xdr:colOff>
      <xdr:row>55</xdr:row>
      <xdr:rowOff>62230</xdr:rowOff>
    </xdr:to>
    <xdr:cxnSp macro="">
      <xdr:nvCxnSpPr>
        <xdr:cNvPr id="255" name="直線コネクタ 254"/>
        <xdr:cNvCxnSpPr/>
      </xdr:nvCxnSpPr>
      <xdr:spPr>
        <a:xfrm>
          <a:off x="13893800" y="94005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xdr:rowOff>
    </xdr:from>
    <xdr:to>
      <xdr:col>74</xdr:col>
      <xdr:colOff>31750</xdr:colOff>
      <xdr:row>56</xdr:row>
      <xdr:rowOff>116840</xdr:rowOff>
    </xdr:to>
    <xdr:sp macro="" textlink="">
      <xdr:nvSpPr>
        <xdr:cNvPr id="256" name="フローチャート: 判断 255"/>
        <xdr:cNvSpPr/>
      </xdr:nvSpPr>
      <xdr:spPr>
        <a:xfrm>
          <a:off x="14732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101617</xdr:rowOff>
    </xdr:from>
    <xdr:ext cx="762000" cy="259045"/>
    <xdr:sp macro="" textlink="">
      <xdr:nvSpPr>
        <xdr:cNvPr id="257" name="テキスト ボックス 256"/>
        <xdr:cNvSpPr txBox="1"/>
      </xdr:nvSpPr>
      <xdr:spPr>
        <a:xfrm>
          <a:off x="14401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142240</xdr:rowOff>
    </xdr:from>
    <xdr:to>
      <xdr:col>69</xdr:col>
      <xdr:colOff>92075</xdr:colOff>
      <xdr:row>54</xdr:row>
      <xdr:rowOff>149860</xdr:rowOff>
    </xdr:to>
    <xdr:cxnSp macro="">
      <xdr:nvCxnSpPr>
        <xdr:cNvPr id="258" name="直線コネクタ 257"/>
        <xdr:cNvCxnSpPr/>
      </xdr:nvCxnSpPr>
      <xdr:spPr>
        <a:xfrm flipV="1">
          <a:off x="13004800" y="9400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148590</xdr:rowOff>
    </xdr:from>
    <xdr:to>
      <xdr:col>69</xdr:col>
      <xdr:colOff>142875</xdr:colOff>
      <xdr:row>56</xdr:row>
      <xdr:rowOff>78740</xdr:rowOff>
    </xdr:to>
    <xdr:sp macro="" textlink="">
      <xdr:nvSpPr>
        <xdr:cNvPr id="259" name="フローチャート: 判断 258"/>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63517</xdr:rowOff>
    </xdr:from>
    <xdr:ext cx="762000" cy="259045"/>
    <xdr:sp macro="" textlink="">
      <xdr:nvSpPr>
        <xdr:cNvPr id="260" name="テキスト ボックス 259"/>
        <xdr:cNvSpPr txBox="1"/>
      </xdr:nvSpPr>
      <xdr:spPr>
        <a:xfrm>
          <a:off x="13512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61" name="フローチャート: 判断 260"/>
        <xdr:cNvSpPr/>
      </xdr:nvSpPr>
      <xdr:spPr>
        <a:xfrm>
          <a:off x="12954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71137</xdr:rowOff>
    </xdr:from>
    <xdr:ext cx="762000" cy="259045"/>
    <xdr:sp macro="" textlink="">
      <xdr:nvSpPr>
        <xdr:cNvPr id="262" name="テキスト ボックス 261"/>
        <xdr:cNvSpPr txBox="1"/>
      </xdr:nvSpPr>
      <xdr:spPr>
        <a:xfrm>
          <a:off x="12623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49530</xdr:rowOff>
    </xdr:from>
    <xdr:to>
      <xdr:col>82</xdr:col>
      <xdr:colOff>158750</xdr:colOff>
      <xdr:row>55</xdr:row>
      <xdr:rowOff>151130</xdr:rowOff>
    </xdr:to>
    <xdr:sp macro="" textlink="">
      <xdr:nvSpPr>
        <xdr:cNvPr id="268" name="楕円 267"/>
        <xdr:cNvSpPr/>
      </xdr:nvSpPr>
      <xdr:spPr>
        <a:xfrm>
          <a:off x="164592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66057</xdr:rowOff>
    </xdr:from>
    <xdr:ext cx="762000" cy="259045"/>
    <xdr:sp macro="" textlink="">
      <xdr:nvSpPr>
        <xdr:cNvPr id="269" name="その他該当値テキスト"/>
        <xdr:cNvSpPr txBox="1"/>
      </xdr:nvSpPr>
      <xdr:spPr>
        <a:xfrm>
          <a:off x="165989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70" name="楕円 269"/>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71" name="テキスト ボックス 270"/>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11430</xdr:rowOff>
    </xdr:from>
    <xdr:to>
      <xdr:col>74</xdr:col>
      <xdr:colOff>31750</xdr:colOff>
      <xdr:row>55</xdr:row>
      <xdr:rowOff>113030</xdr:rowOff>
    </xdr:to>
    <xdr:sp macro="" textlink="">
      <xdr:nvSpPr>
        <xdr:cNvPr id="272" name="楕円 271"/>
        <xdr:cNvSpPr/>
      </xdr:nvSpPr>
      <xdr:spPr>
        <a:xfrm>
          <a:off x="14732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123207</xdr:rowOff>
    </xdr:from>
    <xdr:ext cx="762000" cy="259045"/>
    <xdr:sp macro="" textlink="">
      <xdr:nvSpPr>
        <xdr:cNvPr id="273" name="テキスト ボックス 272"/>
        <xdr:cNvSpPr txBox="1"/>
      </xdr:nvSpPr>
      <xdr:spPr>
        <a:xfrm>
          <a:off x="14401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91440</xdr:rowOff>
    </xdr:from>
    <xdr:to>
      <xdr:col>69</xdr:col>
      <xdr:colOff>142875</xdr:colOff>
      <xdr:row>55</xdr:row>
      <xdr:rowOff>21590</xdr:rowOff>
    </xdr:to>
    <xdr:sp macro="" textlink="">
      <xdr:nvSpPr>
        <xdr:cNvPr id="274" name="楕円 273"/>
        <xdr:cNvSpPr/>
      </xdr:nvSpPr>
      <xdr:spPr>
        <a:xfrm>
          <a:off x="13843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31767</xdr:rowOff>
    </xdr:from>
    <xdr:ext cx="762000" cy="259045"/>
    <xdr:sp macro="" textlink="">
      <xdr:nvSpPr>
        <xdr:cNvPr id="275" name="テキスト ボックス 274"/>
        <xdr:cNvSpPr txBox="1"/>
      </xdr:nvSpPr>
      <xdr:spPr>
        <a:xfrm>
          <a:off x="13512800" y="911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99060</xdr:rowOff>
    </xdr:from>
    <xdr:to>
      <xdr:col>65</xdr:col>
      <xdr:colOff>53975</xdr:colOff>
      <xdr:row>55</xdr:row>
      <xdr:rowOff>29210</xdr:rowOff>
    </xdr:to>
    <xdr:sp macro="" textlink="">
      <xdr:nvSpPr>
        <xdr:cNvPr id="276" name="楕円 275"/>
        <xdr:cNvSpPr/>
      </xdr:nvSpPr>
      <xdr:spPr>
        <a:xfrm>
          <a:off x="12954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39387</xdr:rowOff>
    </xdr:from>
    <xdr:ext cx="762000" cy="259045"/>
    <xdr:sp macro="" textlink="">
      <xdr:nvSpPr>
        <xdr:cNvPr id="277" name="テキスト ボックス 276"/>
        <xdr:cNvSpPr txBox="1"/>
      </xdr:nvSpPr>
      <xdr:spPr>
        <a:xfrm>
          <a:off x="12623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　補助費等に係る経常収支比率は類似団体平均とほぼ同程度とな</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っている状況である。今後は，平成２５年４月に策定した「補助</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金のあり方に関するガイドライン」を基に，積極的な見直しを行</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い，補助金の削減，適正化に努め，比率の改善を図っていく。</a:t>
          </a:r>
          <a:endParaRPr lang="ja-JP" altLang="ja-JP" sz="115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121557</xdr:rowOff>
    </xdr:from>
    <xdr:to>
      <xdr:col>82</xdr:col>
      <xdr:colOff>107950</xdr:colOff>
      <xdr:row>40</xdr:row>
      <xdr:rowOff>132443</xdr:rowOff>
    </xdr:to>
    <xdr:cxnSp macro="">
      <xdr:nvCxnSpPr>
        <xdr:cNvPr id="307" name="直線コネクタ 306"/>
        <xdr:cNvCxnSpPr/>
      </xdr:nvCxnSpPr>
      <xdr:spPr>
        <a:xfrm flipV="1">
          <a:off x="16510000" y="56079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104520</xdr:rowOff>
    </xdr:from>
    <xdr:ext cx="762000" cy="259045"/>
    <xdr:sp macro="" textlink="">
      <xdr:nvSpPr>
        <xdr:cNvPr id="308" name="補助費等最小値テキスト"/>
        <xdr:cNvSpPr txBox="1"/>
      </xdr:nvSpPr>
      <xdr:spPr>
        <a:xfrm>
          <a:off x="16598900" y="696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132443</xdr:rowOff>
    </xdr:from>
    <xdr:to>
      <xdr:col>82</xdr:col>
      <xdr:colOff>196850</xdr:colOff>
      <xdr:row>40</xdr:row>
      <xdr:rowOff>132443</xdr:rowOff>
    </xdr:to>
    <xdr:cxnSp macro="">
      <xdr:nvCxnSpPr>
        <xdr:cNvPr id="309" name="直線コネクタ 308"/>
        <xdr:cNvCxnSpPr/>
      </xdr:nvCxnSpPr>
      <xdr:spPr>
        <a:xfrm>
          <a:off x="16421100" y="69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36484</xdr:rowOff>
    </xdr:from>
    <xdr:ext cx="762000" cy="259045"/>
    <xdr:sp macro="" textlink="">
      <xdr:nvSpPr>
        <xdr:cNvPr id="310" name="補助費等最大値テキスト"/>
        <xdr:cNvSpPr txBox="1"/>
      </xdr:nvSpPr>
      <xdr:spPr>
        <a:xfrm>
          <a:off x="16598900" y="535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121557</xdr:rowOff>
    </xdr:from>
    <xdr:to>
      <xdr:col>82</xdr:col>
      <xdr:colOff>196850</xdr:colOff>
      <xdr:row>32</xdr:row>
      <xdr:rowOff>121557</xdr:rowOff>
    </xdr:to>
    <xdr:cxnSp macro="">
      <xdr:nvCxnSpPr>
        <xdr:cNvPr id="311" name="直線コネクタ 310"/>
        <xdr:cNvCxnSpPr/>
      </xdr:nvCxnSpPr>
      <xdr:spPr>
        <a:xfrm>
          <a:off x="16421100" y="560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88900</xdr:rowOff>
    </xdr:from>
    <xdr:to>
      <xdr:col>82</xdr:col>
      <xdr:colOff>107950</xdr:colOff>
      <xdr:row>36</xdr:row>
      <xdr:rowOff>110672</xdr:rowOff>
    </xdr:to>
    <xdr:cxnSp macro="">
      <xdr:nvCxnSpPr>
        <xdr:cNvPr id="312" name="直線コネクタ 311"/>
        <xdr:cNvCxnSpPr/>
      </xdr:nvCxnSpPr>
      <xdr:spPr>
        <a:xfrm flipV="1">
          <a:off x="15671800" y="62611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138991</xdr:rowOff>
    </xdr:from>
    <xdr:ext cx="762000" cy="259045"/>
    <xdr:sp macro="" textlink="">
      <xdr:nvSpPr>
        <xdr:cNvPr id="313" name="補助費等平均値テキスト"/>
        <xdr:cNvSpPr txBox="1"/>
      </xdr:nvSpPr>
      <xdr:spPr>
        <a:xfrm>
          <a:off x="16598900" y="5968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122464</xdr:rowOff>
    </xdr:from>
    <xdr:to>
      <xdr:col>82</xdr:col>
      <xdr:colOff>158750</xdr:colOff>
      <xdr:row>36</xdr:row>
      <xdr:rowOff>52614</xdr:rowOff>
    </xdr:to>
    <xdr:sp macro="" textlink="">
      <xdr:nvSpPr>
        <xdr:cNvPr id="314" name="フローチャート: 判断 313"/>
        <xdr:cNvSpPr/>
      </xdr:nvSpPr>
      <xdr:spPr>
        <a:xfrm>
          <a:off x="164592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56243</xdr:rowOff>
    </xdr:from>
    <xdr:to>
      <xdr:col>78</xdr:col>
      <xdr:colOff>69850</xdr:colOff>
      <xdr:row>36</xdr:row>
      <xdr:rowOff>110672</xdr:rowOff>
    </xdr:to>
    <xdr:cxnSp macro="">
      <xdr:nvCxnSpPr>
        <xdr:cNvPr id="315" name="直線コネクタ 314"/>
        <xdr:cNvCxnSpPr/>
      </xdr:nvCxnSpPr>
      <xdr:spPr>
        <a:xfrm>
          <a:off x="14782800" y="62284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144236</xdr:rowOff>
    </xdr:from>
    <xdr:to>
      <xdr:col>78</xdr:col>
      <xdr:colOff>120650</xdr:colOff>
      <xdr:row>36</xdr:row>
      <xdr:rowOff>74386</xdr:rowOff>
    </xdr:to>
    <xdr:sp macro="" textlink="">
      <xdr:nvSpPr>
        <xdr:cNvPr id="316" name="フローチャート: 判断 315"/>
        <xdr:cNvSpPr/>
      </xdr:nvSpPr>
      <xdr:spPr>
        <a:xfrm>
          <a:off x="15621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84563</xdr:rowOff>
    </xdr:from>
    <xdr:ext cx="736600" cy="259045"/>
    <xdr:sp macro="" textlink="">
      <xdr:nvSpPr>
        <xdr:cNvPr id="317" name="テキスト ボックス 316"/>
        <xdr:cNvSpPr txBox="1"/>
      </xdr:nvSpPr>
      <xdr:spPr>
        <a:xfrm>
          <a:off x="15290800" y="5913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56243</xdr:rowOff>
    </xdr:from>
    <xdr:to>
      <xdr:col>73</xdr:col>
      <xdr:colOff>180975</xdr:colOff>
      <xdr:row>36</xdr:row>
      <xdr:rowOff>67128</xdr:rowOff>
    </xdr:to>
    <xdr:cxnSp macro="">
      <xdr:nvCxnSpPr>
        <xdr:cNvPr id="318" name="直線コネクタ 317"/>
        <xdr:cNvCxnSpPr/>
      </xdr:nvCxnSpPr>
      <xdr:spPr>
        <a:xfrm flipV="1">
          <a:off x="13893800" y="62284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111578</xdr:rowOff>
    </xdr:from>
    <xdr:to>
      <xdr:col>74</xdr:col>
      <xdr:colOff>31750</xdr:colOff>
      <xdr:row>36</xdr:row>
      <xdr:rowOff>41728</xdr:rowOff>
    </xdr:to>
    <xdr:sp macro="" textlink="">
      <xdr:nvSpPr>
        <xdr:cNvPr id="319" name="フローチャート: 判断 318"/>
        <xdr:cNvSpPr/>
      </xdr:nvSpPr>
      <xdr:spPr>
        <a:xfrm>
          <a:off x="14732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51905</xdr:rowOff>
    </xdr:from>
    <xdr:ext cx="762000" cy="259045"/>
    <xdr:sp macro="" textlink="">
      <xdr:nvSpPr>
        <xdr:cNvPr id="320" name="テキスト ボックス 319"/>
        <xdr:cNvSpPr txBox="1"/>
      </xdr:nvSpPr>
      <xdr:spPr>
        <a:xfrm>
          <a:off x="14401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67128</xdr:rowOff>
    </xdr:from>
    <xdr:to>
      <xdr:col>69</xdr:col>
      <xdr:colOff>92075</xdr:colOff>
      <xdr:row>36</xdr:row>
      <xdr:rowOff>78014</xdr:rowOff>
    </xdr:to>
    <xdr:cxnSp macro="">
      <xdr:nvCxnSpPr>
        <xdr:cNvPr id="321" name="直線コネクタ 320"/>
        <xdr:cNvCxnSpPr/>
      </xdr:nvCxnSpPr>
      <xdr:spPr>
        <a:xfrm flipV="1">
          <a:off x="13004800" y="623932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155122</xdr:rowOff>
    </xdr:from>
    <xdr:to>
      <xdr:col>69</xdr:col>
      <xdr:colOff>142875</xdr:colOff>
      <xdr:row>36</xdr:row>
      <xdr:rowOff>85272</xdr:rowOff>
    </xdr:to>
    <xdr:sp macro="" textlink="">
      <xdr:nvSpPr>
        <xdr:cNvPr id="322" name="フローチャート: 判断 321"/>
        <xdr:cNvSpPr/>
      </xdr:nvSpPr>
      <xdr:spPr>
        <a:xfrm>
          <a:off x="13843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95449</xdr:rowOff>
    </xdr:from>
    <xdr:ext cx="762000" cy="259045"/>
    <xdr:sp macro="" textlink="">
      <xdr:nvSpPr>
        <xdr:cNvPr id="323" name="テキスト ボックス 322"/>
        <xdr:cNvSpPr txBox="1"/>
      </xdr:nvSpPr>
      <xdr:spPr>
        <a:xfrm>
          <a:off x="13512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122464</xdr:rowOff>
    </xdr:from>
    <xdr:to>
      <xdr:col>65</xdr:col>
      <xdr:colOff>53975</xdr:colOff>
      <xdr:row>36</xdr:row>
      <xdr:rowOff>52614</xdr:rowOff>
    </xdr:to>
    <xdr:sp macro="" textlink="">
      <xdr:nvSpPr>
        <xdr:cNvPr id="324" name="フローチャート: 判断 323"/>
        <xdr:cNvSpPr/>
      </xdr:nvSpPr>
      <xdr:spPr>
        <a:xfrm>
          <a:off x="12954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62791</xdr:rowOff>
    </xdr:from>
    <xdr:ext cx="762000" cy="259045"/>
    <xdr:sp macro="" textlink="">
      <xdr:nvSpPr>
        <xdr:cNvPr id="325" name="テキスト ボックス 324"/>
        <xdr:cNvSpPr txBox="1"/>
      </xdr:nvSpPr>
      <xdr:spPr>
        <a:xfrm>
          <a:off x="12623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38100</xdr:rowOff>
    </xdr:from>
    <xdr:to>
      <xdr:col>82</xdr:col>
      <xdr:colOff>158750</xdr:colOff>
      <xdr:row>36</xdr:row>
      <xdr:rowOff>139700</xdr:rowOff>
    </xdr:to>
    <xdr:sp macro="" textlink="">
      <xdr:nvSpPr>
        <xdr:cNvPr id="331" name="楕円 330"/>
        <xdr:cNvSpPr/>
      </xdr:nvSpPr>
      <xdr:spPr>
        <a:xfrm>
          <a:off x="16459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10177</xdr:rowOff>
    </xdr:from>
    <xdr:ext cx="762000" cy="259045"/>
    <xdr:sp macro="" textlink="">
      <xdr:nvSpPr>
        <xdr:cNvPr id="332" name="補助費等該当値テキスト"/>
        <xdr:cNvSpPr txBox="1"/>
      </xdr:nvSpPr>
      <xdr:spPr>
        <a:xfrm>
          <a:off x="165989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59872</xdr:rowOff>
    </xdr:from>
    <xdr:to>
      <xdr:col>78</xdr:col>
      <xdr:colOff>120650</xdr:colOff>
      <xdr:row>36</xdr:row>
      <xdr:rowOff>161472</xdr:rowOff>
    </xdr:to>
    <xdr:sp macro="" textlink="">
      <xdr:nvSpPr>
        <xdr:cNvPr id="333" name="楕円 332"/>
        <xdr:cNvSpPr/>
      </xdr:nvSpPr>
      <xdr:spPr>
        <a:xfrm>
          <a:off x="15621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146249</xdr:rowOff>
    </xdr:from>
    <xdr:ext cx="736600" cy="259045"/>
    <xdr:sp macro="" textlink="">
      <xdr:nvSpPr>
        <xdr:cNvPr id="334" name="テキスト ボックス 333"/>
        <xdr:cNvSpPr txBox="1"/>
      </xdr:nvSpPr>
      <xdr:spPr>
        <a:xfrm>
          <a:off x="15290800" y="631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5443</xdr:rowOff>
    </xdr:from>
    <xdr:to>
      <xdr:col>74</xdr:col>
      <xdr:colOff>31750</xdr:colOff>
      <xdr:row>36</xdr:row>
      <xdr:rowOff>107043</xdr:rowOff>
    </xdr:to>
    <xdr:sp macro="" textlink="">
      <xdr:nvSpPr>
        <xdr:cNvPr id="335" name="楕円 334"/>
        <xdr:cNvSpPr/>
      </xdr:nvSpPr>
      <xdr:spPr>
        <a:xfrm>
          <a:off x="14732000" y="617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91820</xdr:rowOff>
    </xdr:from>
    <xdr:ext cx="762000" cy="259045"/>
    <xdr:sp macro="" textlink="">
      <xdr:nvSpPr>
        <xdr:cNvPr id="336" name="テキスト ボックス 335"/>
        <xdr:cNvSpPr txBox="1"/>
      </xdr:nvSpPr>
      <xdr:spPr>
        <a:xfrm>
          <a:off x="14401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16328</xdr:rowOff>
    </xdr:from>
    <xdr:to>
      <xdr:col>69</xdr:col>
      <xdr:colOff>142875</xdr:colOff>
      <xdr:row>36</xdr:row>
      <xdr:rowOff>117928</xdr:rowOff>
    </xdr:to>
    <xdr:sp macro="" textlink="">
      <xdr:nvSpPr>
        <xdr:cNvPr id="337" name="楕円 336"/>
        <xdr:cNvSpPr/>
      </xdr:nvSpPr>
      <xdr:spPr>
        <a:xfrm>
          <a:off x="13843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102705</xdr:rowOff>
    </xdr:from>
    <xdr:ext cx="762000" cy="259045"/>
    <xdr:sp macro="" textlink="">
      <xdr:nvSpPr>
        <xdr:cNvPr id="338" name="テキスト ボックス 337"/>
        <xdr:cNvSpPr txBox="1"/>
      </xdr:nvSpPr>
      <xdr:spPr>
        <a:xfrm>
          <a:off x="13512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27214</xdr:rowOff>
    </xdr:from>
    <xdr:to>
      <xdr:col>65</xdr:col>
      <xdr:colOff>53975</xdr:colOff>
      <xdr:row>36</xdr:row>
      <xdr:rowOff>128814</xdr:rowOff>
    </xdr:to>
    <xdr:sp macro="" textlink="">
      <xdr:nvSpPr>
        <xdr:cNvPr id="339" name="楕円 338"/>
        <xdr:cNvSpPr/>
      </xdr:nvSpPr>
      <xdr:spPr>
        <a:xfrm>
          <a:off x="12954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113591</xdr:rowOff>
    </xdr:from>
    <xdr:ext cx="762000" cy="259045"/>
    <xdr:sp macro="" textlink="">
      <xdr:nvSpPr>
        <xdr:cNvPr id="340" name="テキスト ボックス 339"/>
        <xdr:cNvSpPr txBox="1"/>
      </xdr:nvSpPr>
      <xdr:spPr>
        <a:xfrm>
          <a:off x="12623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公債費については，近年ほぼ横ばいで推移しており，経常収支</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比率についても同様に横ばいとなっているが，依然として類似団</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体の平均を上回っている状況にある。</a:t>
          </a:r>
          <a:endParaRPr lang="ja-JP" altLang="ja-JP" sz="115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　また，公債費に準ずる費用（公営企業や広域連合等の公債費に</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充てた繰入金・負担金等）を含めた人口１人当たりの決算額も，</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類似団体平均を大きく上回っている。</a:t>
          </a:r>
          <a:endParaRPr lang="ja-JP" altLang="ja-JP" sz="115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　今後も，新規起債発行の抑制などにより，公債費負担の軽減に</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努めていく。</a:t>
          </a:r>
          <a:endParaRPr lang="ja-JP" altLang="ja-JP" sz="115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50800</xdr:rowOff>
    </xdr:from>
    <xdr:to>
      <xdr:col>24</xdr:col>
      <xdr:colOff>25400</xdr:colOff>
      <xdr:row>81</xdr:row>
      <xdr:rowOff>31750</xdr:rowOff>
    </xdr:to>
    <xdr:cxnSp macro="">
      <xdr:nvCxnSpPr>
        <xdr:cNvPr id="368" name="直線コネクタ 367"/>
        <xdr:cNvCxnSpPr/>
      </xdr:nvCxnSpPr>
      <xdr:spPr>
        <a:xfrm flipV="1">
          <a:off x="4826000" y="12738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69" name="公債費最小値テキスト"/>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0" name="直線コネクタ 369"/>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137177</xdr:rowOff>
    </xdr:from>
    <xdr:ext cx="762000" cy="259045"/>
    <xdr:sp macro="" textlink="">
      <xdr:nvSpPr>
        <xdr:cNvPr id="371" name="公債費最大値テキスト"/>
        <xdr:cNvSpPr txBox="1"/>
      </xdr:nvSpPr>
      <xdr:spPr>
        <a:xfrm>
          <a:off x="4914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50800</xdr:rowOff>
    </xdr:from>
    <xdr:to>
      <xdr:col>24</xdr:col>
      <xdr:colOff>114300</xdr:colOff>
      <xdr:row>74</xdr:row>
      <xdr:rowOff>50800</xdr:rowOff>
    </xdr:to>
    <xdr:cxnSp macro="">
      <xdr:nvCxnSpPr>
        <xdr:cNvPr id="372" name="直線コネクタ 371"/>
        <xdr:cNvCxnSpPr/>
      </xdr:nvCxnSpPr>
      <xdr:spPr>
        <a:xfrm>
          <a:off x="4737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168911</xdr:rowOff>
    </xdr:from>
    <xdr:to>
      <xdr:col>24</xdr:col>
      <xdr:colOff>25400</xdr:colOff>
      <xdr:row>80</xdr:row>
      <xdr:rowOff>35561</xdr:rowOff>
    </xdr:to>
    <xdr:cxnSp macro="">
      <xdr:nvCxnSpPr>
        <xdr:cNvPr id="373" name="直線コネクタ 372"/>
        <xdr:cNvCxnSpPr/>
      </xdr:nvCxnSpPr>
      <xdr:spPr>
        <a:xfrm flipV="1">
          <a:off x="3987800" y="137134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157497</xdr:rowOff>
    </xdr:from>
    <xdr:ext cx="762000" cy="259045"/>
    <xdr:sp macro="" textlink="">
      <xdr:nvSpPr>
        <xdr:cNvPr id="374" name="公債費平均値テキスト"/>
        <xdr:cNvSpPr txBox="1"/>
      </xdr:nvSpPr>
      <xdr:spPr>
        <a:xfrm>
          <a:off x="4914900" y="1318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140970</xdr:rowOff>
    </xdr:from>
    <xdr:to>
      <xdr:col>24</xdr:col>
      <xdr:colOff>76200</xdr:colOff>
      <xdr:row>78</xdr:row>
      <xdr:rowOff>71120</xdr:rowOff>
    </xdr:to>
    <xdr:sp macro="" textlink="">
      <xdr:nvSpPr>
        <xdr:cNvPr id="375" name="フローチャート: 判断 374"/>
        <xdr:cNvSpPr/>
      </xdr:nvSpPr>
      <xdr:spPr>
        <a:xfrm>
          <a:off x="47752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27939</xdr:rowOff>
    </xdr:from>
    <xdr:to>
      <xdr:col>19</xdr:col>
      <xdr:colOff>187325</xdr:colOff>
      <xdr:row>80</xdr:row>
      <xdr:rowOff>35561</xdr:rowOff>
    </xdr:to>
    <xdr:cxnSp macro="">
      <xdr:nvCxnSpPr>
        <xdr:cNvPr id="376" name="直線コネクタ 375"/>
        <xdr:cNvCxnSpPr/>
      </xdr:nvCxnSpPr>
      <xdr:spPr>
        <a:xfrm>
          <a:off x="3098800" y="137439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0</xdr:rowOff>
    </xdr:from>
    <xdr:to>
      <xdr:col>20</xdr:col>
      <xdr:colOff>38100</xdr:colOff>
      <xdr:row>78</xdr:row>
      <xdr:rowOff>101600</xdr:rowOff>
    </xdr:to>
    <xdr:sp macro="" textlink="">
      <xdr:nvSpPr>
        <xdr:cNvPr id="377" name="フローチャート: 判断 376"/>
        <xdr:cNvSpPr/>
      </xdr:nvSpPr>
      <xdr:spPr>
        <a:xfrm>
          <a:off x="3937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111777</xdr:rowOff>
    </xdr:from>
    <xdr:ext cx="736600" cy="259045"/>
    <xdr:sp macro="" textlink="">
      <xdr:nvSpPr>
        <xdr:cNvPr id="378" name="テキスト ボックス 377"/>
        <xdr:cNvSpPr txBox="1"/>
      </xdr:nvSpPr>
      <xdr:spPr>
        <a:xfrm>
          <a:off x="3606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27939</xdr:rowOff>
    </xdr:from>
    <xdr:to>
      <xdr:col>15</xdr:col>
      <xdr:colOff>98425</xdr:colOff>
      <xdr:row>80</xdr:row>
      <xdr:rowOff>50800</xdr:rowOff>
    </xdr:to>
    <xdr:cxnSp macro="">
      <xdr:nvCxnSpPr>
        <xdr:cNvPr id="379" name="直線コネクタ 378"/>
        <xdr:cNvCxnSpPr/>
      </xdr:nvCxnSpPr>
      <xdr:spPr>
        <a:xfrm flipV="1">
          <a:off x="2209800" y="137439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148589</xdr:rowOff>
    </xdr:from>
    <xdr:to>
      <xdr:col>15</xdr:col>
      <xdr:colOff>149225</xdr:colOff>
      <xdr:row>78</xdr:row>
      <xdr:rowOff>78739</xdr:rowOff>
    </xdr:to>
    <xdr:sp macro="" textlink="">
      <xdr:nvSpPr>
        <xdr:cNvPr id="380" name="フローチャート: 判断 379"/>
        <xdr:cNvSpPr/>
      </xdr:nvSpPr>
      <xdr:spPr>
        <a:xfrm>
          <a:off x="3048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88916</xdr:rowOff>
    </xdr:from>
    <xdr:ext cx="762000" cy="259045"/>
    <xdr:sp macro="" textlink="">
      <xdr:nvSpPr>
        <xdr:cNvPr id="381" name="テキスト ボックス 380"/>
        <xdr:cNvSpPr txBox="1"/>
      </xdr:nvSpPr>
      <xdr:spPr>
        <a:xfrm>
          <a:off x="2717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50800</xdr:rowOff>
    </xdr:from>
    <xdr:to>
      <xdr:col>11</xdr:col>
      <xdr:colOff>9525</xdr:colOff>
      <xdr:row>80</xdr:row>
      <xdr:rowOff>73661</xdr:rowOff>
    </xdr:to>
    <xdr:cxnSp macro="">
      <xdr:nvCxnSpPr>
        <xdr:cNvPr id="382" name="直線コネクタ 381"/>
        <xdr:cNvCxnSpPr/>
      </xdr:nvCxnSpPr>
      <xdr:spPr>
        <a:xfrm flipV="1">
          <a:off x="1320800" y="137668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53339</xdr:rowOff>
    </xdr:from>
    <xdr:to>
      <xdr:col>11</xdr:col>
      <xdr:colOff>60325</xdr:colOff>
      <xdr:row>78</xdr:row>
      <xdr:rowOff>154939</xdr:rowOff>
    </xdr:to>
    <xdr:sp macro="" textlink="">
      <xdr:nvSpPr>
        <xdr:cNvPr id="383" name="フローチャート: 判断 382"/>
        <xdr:cNvSpPr/>
      </xdr:nvSpPr>
      <xdr:spPr>
        <a:xfrm>
          <a:off x="2159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165116</xdr:rowOff>
    </xdr:from>
    <xdr:ext cx="762000" cy="259045"/>
    <xdr:sp macro="" textlink="">
      <xdr:nvSpPr>
        <xdr:cNvPr id="384" name="テキスト ボックス 383"/>
        <xdr:cNvSpPr txBox="1"/>
      </xdr:nvSpPr>
      <xdr:spPr>
        <a:xfrm>
          <a:off x="1828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83820</xdr:rowOff>
    </xdr:from>
    <xdr:to>
      <xdr:col>6</xdr:col>
      <xdr:colOff>171450</xdr:colOff>
      <xdr:row>79</xdr:row>
      <xdr:rowOff>13970</xdr:rowOff>
    </xdr:to>
    <xdr:sp macro="" textlink="">
      <xdr:nvSpPr>
        <xdr:cNvPr id="385" name="フローチャート: 判断 384"/>
        <xdr:cNvSpPr/>
      </xdr:nvSpPr>
      <xdr:spPr>
        <a:xfrm>
          <a:off x="1270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24147</xdr:rowOff>
    </xdr:from>
    <xdr:ext cx="762000" cy="259045"/>
    <xdr:sp macro="" textlink="">
      <xdr:nvSpPr>
        <xdr:cNvPr id="386" name="テキスト ボックス 385"/>
        <xdr:cNvSpPr txBox="1"/>
      </xdr:nvSpPr>
      <xdr:spPr>
        <a:xfrm>
          <a:off x="9398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118111</xdr:rowOff>
    </xdr:from>
    <xdr:to>
      <xdr:col>24</xdr:col>
      <xdr:colOff>76200</xdr:colOff>
      <xdr:row>80</xdr:row>
      <xdr:rowOff>48261</xdr:rowOff>
    </xdr:to>
    <xdr:sp macro="" textlink="">
      <xdr:nvSpPr>
        <xdr:cNvPr id="392" name="楕円 391"/>
        <xdr:cNvSpPr/>
      </xdr:nvSpPr>
      <xdr:spPr>
        <a:xfrm>
          <a:off x="47752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90188</xdr:rowOff>
    </xdr:from>
    <xdr:ext cx="762000" cy="259045"/>
    <xdr:sp macro="" textlink="">
      <xdr:nvSpPr>
        <xdr:cNvPr id="393" name="公債費該当値テキスト"/>
        <xdr:cNvSpPr txBox="1"/>
      </xdr:nvSpPr>
      <xdr:spPr>
        <a:xfrm>
          <a:off x="49149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156211</xdr:rowOff>
    </xdr:from>
    <xdr:to>
      <xdr:col>20</xdr:col>
      <xdr:colOff>38100</xdr:colOff>
      <xdr:row>80</xdr:row>
      <xdr:rowOff>86361</xdr:rowOff>
    </xdr:to>
    <xdr:sp macro="" textlink="">
      <xdr:nvSpPr>
        <xdr:cNvPr id="394" name="楕円 393"/>
        <xdr:cNvSpPr/>
      </xdr:nvSpPr>
      <xdr:spPr>
        <a:xfrm>
          <a:off x="3937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71138</xdr:rowOff>
    </xdr:from>
    <xdr:ext cx="736600" cy="259045"/>
    <xdr:sp macro="" textlink="">
      <xdr:nvSpPr>
        <xdr:cNvPr id="395" name="テキスト ボックス 394"/>
        <xdr:cNvSpPr txBox="1"/>
      </xdr:nvSpPr>
      <xdr:spPr>
        <a:xfrm>
          <a:off x="3606800" y="1378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148589</xdr:rowOff>
    </xdr:from>
    <xdr:to>
      <xdr:col>15</xdr:col>
      <xdr:colOff>149225</xdr:colOff>
      <xdr:row>80</xdr:row>
      <xdr:rowOff>78739</xdr:rowOff>
    </xdr:to>
    <xdr:sp macro="" textlink="">
      <xdr:nvSpPr>
        <xdr:cNvPr id="396" name="楕円 395"/>
        <xdr:cNvSpPr/>
      </xdr:nvSpPr>
      <xdr:spPr>
        <a:xfrm>
          <a:off x="3048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63516</xdr:rowOff>
    </xdr:from>
    <xdr:ext cx="762000" cy="259045"/>
    <xdr:sp macro="" textlink="">
      <xdr:nvSpPr>
        <xdr:cNvPr id="397" name="テキスト ボックス 396"/>
        <xdr:cNvSpPr txBox="1"/>
      </xdr:nvSpPr>
      <xdr:spPr>
        <a:xfrm>
          <a:off x="2717800" y="1377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0</xdr:rowOff>
    </xdr:from>
    <xdr:to>
      <xdr:col>11</xdr:col>
      <xdr:colOff>60325</xdr:colOff>
      <xdr:row>80</xdr:row>
      <xdr:rowOff>101600</xdr:rowOff>
    </xdr:to>
    <xdr:sp macro="" textlink="">
      <xdr:nvSpPr>
        <xdr:cNvPr id="398" name="楕円 397"/>
        <xdr:cNvSpPr/>
      </xdr:nvSpPr>
      <xdr:spPr>
        <a:xfrm>
          <a:off x="2159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86377</xdr:rowOff>
    </xdr:from>
    <xdr:ext cx="762000" cy="259045"/>
    <xdr:sp macro="" textlink="">
      <xdr:nvSpPr>
        <xdr:cNvPr id="399" name="テキスト ボックス 398"/>
        <xdr:cNvSpPr txBox="1"/>
      </xdr:nvSpPr>
      <xdr:spPr>
        <a:xfrm>
          <a:off x="1828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22861</xdr:rowOff>
    </xdr:from>
    <xdr:to>
      <xdr:col>6</xdr:col>
      <xdr:colOff>171450</xdr:colOff>
      <xdr:row>80</xdr:row>
      <xdr:rowOff>124461</xdr:rowOff>
    </xdr:to>
    <xdr:sp macro="" textlink="">
      <xdr:nvSpPr>
        <xdr:cNvPr id="400" name="楕円 399"/>
        <xdr:cNvSpPr/>
      </xdr:nvSpPr>
      <xdr:spPr>
        <a:xfrm>
          <a:off x="1270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109238</xdr:rowOff>
    </xdr:from>
    <xdr:ext cx="762000" cy="259045"/>
    <xdr:sp macro="" textlink="">
      <xdr:nvSpPr>
        <xdr:cNvPr id="401" name="テキスト ボックス 400"/>
        <xdr:cNvSpPr txBox="1"/>
      </xdr:nvSpPr>
      <xdr:spPr>
        <a:xfrm>
          <a:off x="939800" y="1382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　公債費以外に係る経常収支比率は類似団体平均を下回っている</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状況にある。</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今後も</a:t>
          </a:r>
          <a:r>
            <a:rPr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公債費の圧縮に努めながら，適切な行政サービスを提供</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していく。</a:t>
          </a:r>
          <a:endParaRPr lang="ja-JP" altLang="ja-JP" sz="115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85090</xdr:rowOff>
    </xdr:from>
    <xdr:to>
      <xdr:col>82</xdr:col>
      <xdr:colOff>107950</xdr:colOff>
      <xdr:row>81</xdr:row>
      <xdr:rowOff>69850</xdr:rowOff>
    </xdr:to>
    <xdr:cxnSp macro="">
      <xdr:nvCxnSpPr>
        <xdr:cNvPr id="429" name="直線コネクタ 428"/>
        <xdr:cNvCxnSpPr/>
      </xdr:nvCxnSpPr>
      <xdr:spPr>
        <a:xfrm flipV="1">
          <a:off x="16510000" y="1260094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30"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31" name="直線コネクタ 430"/>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17</xdr:rowOff>
    </xdr:from>
    <xdr:ext cx="762000" cy="259045"/>
    <xdr:sp macro="" textlink="">
      <xdr:nvSpPr>
        <xdr:cNvPr id="432" name="公債費以外最大値テキスト"/>
        <xdr:cNvSpPr txBox="1"/>
      </xdr:nvSpPr>
      <xdr:spPr>
        <a:xfrm>
          <a:off x="16598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85090</xdr:rowOff>
    </xdr:from>
    <xdr:to>
      <xdr:col>82</xdr:col>
      <xdr:colOff>196850</xdr:colOff>
      <xdr:row>73</xdr:row>
      <xdr:rowOff>85090</xdr:rowOff>
    </xdr:to>
    <xdr:cxnSp macro="">
      <xdr:nvCxnSpPr>
        <xdr:cNvPr id="433" name="直線コネクタ 432"/>
        <xdr:cNvCxnSpPr/>
      </xdr:nvCxnSpPr>
      <xdr:spPr>
        <a:xfrm>
          <a:off x="16421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20320</xdr:rowOff>
    </xdr:from>
    <xdr:to>
      <xdr:col>82</xdr:col>
      <xdr:colOff>107950</xdr:colOff>
      <xdr:row>75</xdr:row>
      <xdr:rowOff>69850</xdr:rowOff>
    </xdr:to>
    <xdr:cxnSp macro="">
      <xdr:nvCxnSpPr>
        <xdr:cNvPr id="434" name="直線コネクタ 433"/>
        <xdr:cNvCxnSpPr/>
      </xdr:nvCxnSpPr>
      <xdr:spPr>
        <a:xfrm>
          <a:off x="15671800" y="1270762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35" name="公債費以外平均値テキスト"/>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6" name="フローチャート: 判断 435"/>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69850</xdr:rowOff>
    </xdr:from>
    <xdr:to>
      <xdr:col>78</xdr:col>
      <xdr:colOff>69850</xdr:colOff>
      <xdr:row>74</xdr:row>
      <xdr:rowOff>20320</xdr:rowOff>
    </xdr:to>
    <xdr:cxnSp macro="">
      <xdr:nvCxnSpPr>
        <xdr:cNvPr id="437" name="直線コネクタ 436"/>
        <xdr:cNvCxnSpPr/>
      </xdr:nvCxnSpPr>
      <xdr:spPr>
        <a:xfrm>
          <a:off x="14782800" y="125857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11430</xdr:rowOff>
    </xdr:from>
    <xdr:to>
      <xdr:col>78</xdr:col>
      <xdr:colOff>120650</xdr:colOff>
      <xdr:row>77</xdr:row>
      <xdr:rowOff>113030</xdr:rowOff>
    </xdr:to>
    <xdr:sp macro="" textlink="">
      <xdr:nvSpPr>
        <xdr:cNvPr id="438" name="フローチャート: 判断 437"/>
        <xdr:cNvSpPr/>
      </xdr:nvSpPr>
      <xdr:spPr>
        <a:xfrm>
          <a:off x="15621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97807</xdr:rowOff>
    </xdr:from>
    <xdr:ext cx="736600" cy="259045"/>
    <xdr:sp macro="" textlink="">
      <xdr:nvSpPr>
        <xdr:cNvPr id="439" name="テキスト ボックス 438"/>
        <xdr:cNvSpPr txBox="1"/>
      </xdr:nvSpPr>
      <xdr:spPr>
        <a:xfrm>
          <a:off x="15290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165100</xdr:rowOff>
    </xdr:from>
    <xdr:to>
      <xdr:col>73</xdr:col>
      <xdr:colOff>180975</xdr:colOff>
      <xdr:row>73</xdr:row>
      <xdr:rowOff>69850</xdr:rowOff>
    </xdr:to>
    <xdr:cxnSp macro="">
      <xdr:nvCxnSpPr>
        <xdr:cNvPr id="440" name="直線コネクタ 439"/>
        <xdr:cNvCxnSpPr/>
      </xdr:nvCxnSpPr>
      <xdr:spPr>
        <a:xfrm>
          <a:off x="13893800" y="12509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22861</xdr:rowOff>
    </xdr:from>
    <xdr:to>
      <xdr:col>74</xdr:col>
      <xdr:colOff>31750</xdr:colOff>
      <xdr:row>76</xdr:row>
      <xdr:rowOff>124461</xdr:rowOff>
    </xdr:to>
    <xdr:sp macro="" textlink="">
      <xdr:nvSpPr>
        <xdr:cNvPr id="441" name="フローチャート: 判断 440"/>
        <xdr:cNvSpPr/>
      </xdr:nvSpPr>
      <xdr:spPr>
        <a:xfrm>
          <a:off x="14732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109238</xdr:rowOff>
    </xdr:from>
    <xdr:ext cx="762000" cy="259045"/>
    <xdr:sp macro="" textlink="">
      <xdr:nvSpPr>
        <xdr:cNvPr id="442" name="テキスト ボックス 441"/>
        <xdr:cNvSpPr txBox="1"/>
      </xdr:nvSpPr>
      <xdr:spPr>
        <a:xfrm>
          <a:off x="14401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111760</xdr:rowOff>
    </xdr:from>
    <xdr:to>
      <xdr:col>69</xdr:col>
      <xdr:colOff>92075</xdr:colOff>
      <xdr:row>72</xdr:row>
      <xdr:rowOff>165100</xdr:rowOff>
    </xdr:to>
    <xdr:cxnSp macro="">
      <xdr:nvCxnSpPr>
        <xdr:cNvPr id="443" name="直線コネクタ 442"/>
        <xdr:cNvCxnSpPr/>
      </xdr:nvCxnSpPr>
      <xdr:spPr>
        <a:xfrm>
          <a:off x="13004800" y="124561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4" name="フローチャート: 判断 443"/>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101616</xdr:rowOff>
    </xdr:from>
    <xdr:ext cx="762000" cy="259045"/>
    <xdr:sp macro="" textlink="">
      <xdr:nvSpPr>
        <xdr:cNvPr id="445" name="テキスト ボックス 444"/>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6" name="フローチャート: 判断 445"/>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47" name="テキスト ボックス 446"/>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53" name="楕円 452"/>
        <xdr:cNvSpPr/>
      </xdr:nvSpPr>
      <xdr:spPr>
        <a:xfrm>
          <a:off x="16459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35577</xdr:rowOff>
    </xdr:from>
    <xdr:ext cx="762000" cy="259045"/>
    <xdr:sp macro="" textlink="">
      <xdr:nvSpPr>
        <xdr:cNvPr id="454" name="公債費以外該当値テキスト"/>
        <xdr:cNvSpPr txBox="1"/>
      </xdr:nvSpPr>
      <xdr:spPr>
        <a:xfrm>
          <a:off x="16598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140970</xdr:rowOff>
    </xdr:from>
    <xdr:to>
      <xdr:col>78</xdr:col>
      <xdr:colOff>120650</xdr:colOff>
      <xdr:row>74</xdr:row>
      <xdr:rowOff>71120</xdr:rowOff>
    </xdr:to>
    <xdr:sp macro="" textlink="">
      <xdr:nvSpPr>
        <xdr:cNvPr id="455" name="楕円 454"/>
        <xdr:cNvSpPr/>
      </xdr:nvSpPr>
      <xdr:spPr>
        <a:xfrm>
          <a:off x="156210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81297</xdr:rowOff>
    </xdr:from>
    <xdr:ext cx="736600" cy="259045"/>
    <xdr:sp macro="" textlink="">
      <xdr:nvSpPr>
        <xdr:cNvPr id="456" name="テキスト ボックス 455"/>
        <xdr:cNvSpPr txBox="1"/>
      </xdr:nvSpPr>
      <xdr:spPr>
        <a:xfrm>
          <a:off x="15290800" y="1242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19050</xdr:rowOff>
    </xdr:from>
    <xdr:to>
      <xdr:col>74</xdr:col>
      <xdr:colOff>31750</xdr:colOff>
      <xdr:row>73</xdr:row>
      <xdr:rowOff>120650</xdr:rowOff>
    </xdr:to>
    <xdr:sp macro="" textlink="">
      <xdr:nvSpPr>
        <xdr:cNvPr id="457" name="楕円 456"/>
        <xdr:cNvSpPr/>
      </xdr:nvSpPr>
      <xdr:spPr>
        <a:xfrm>
          <a:off x="14732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130827</xdr:rowOff>
    </xdr:from>
    <xdr:ext cx="762000" cy="259045"/>
    <xdr:sp macro="" textlink="">
      <xdr:nvSpPr>
        <xdr:cNvPr id="458" name="テキスト ボックス 457"/>
        <xdr:cNvSpPr txBox="1"/>
      </xdr:nvSpPr>
      <xdr:spPr>
        <a:xfrm>
          <a:off x="14401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114300</xdr:rowOff>
    </xdr:from>
    <xdr:to>
      <xdr:col>69</xdr:col>
      <xdr:colOff>142875</xdr:colOff>
      <xdr:row>73</xdr:row>
      <xdr:rowOff>44450</xdr:rowOff>
    </xdr:to>
    <xdr:sp macro="" textlink="">
      <xdr:nvSpPr>
        <xdr:cNvPr id="459" name="楕円 458"/>
        <xdr:cNvSpPr/>
      </xdr:nvSpPr>
      <xdr:spPr>
        <a:xfrm>
          <a:off x="13843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54627</xdr:rowOff>
    </xdr:from>
    <xdr:ext cx="762000" cy="259045"/>
    <xdr:sp macro="" textlink="">
      <xdr:nvSpPr>
        <xdr:cNvPr id="460" name="テキスト ボックス 459"/>
        <xdr:cNvSpPr txBox="1"/>
      </xdr:nvSpPr>
      <xdr:spPr>
        <a:xfrm>
          <a:off x="13512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60960</xdr:rowOff>
    </xdr:from>
    <xdr:to>
      <xdr:col>65</xdr:col>
      <xdr:colOff>53975</xdr:colOff>
      <xdr:row>72</xdr:row>
      <xdr:rowOff>162560</xdr:rowOff>
    </xdr:to>
    <xdr:sp macro="" textlink="">
      <xdr:nvSpPr>
        <xdr:cNvPr id="461" name="楕円 460"/>
        <xdr:cNvSpPr/>
      </xdr:nvSpPr>
      <xdr:spPr>
        <a:xfrm>
          <a:off x="12954000" y="1240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1287</xdr:rowOff>
    </xdr:from>
    <xdr:ext cx="762000" cy="259045"/>
    <xdr:sp macro="" textlink="">
      <xdr:nvSpPr>
        <xdr:cNvPr id="462" name="テキスト ボックス 461"/>
        <xdr:cNvSpPr txBox="1"/>
      </xdr:nvSpPr>
      <xdr:spPr>
        <a:xfrm>
          <a:off x="12623800" y="1217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35499</xdr:rowOff>
    </xdr:from>
    <xdr:to>
      <xdr:col>29</xdr:col>
      <xdr:colOff>127000</xdr:colOff>
      <xdr:row>20</xdr:row>
      <xdr:rowOff>41443</xdr:rowOff>
    </xdr:to>
    <xdr:cxnSp macro="">
      <xdr:nvCxnSpPr>
        <xdr:cNvPr id="43" name="直線コネクタ 42"/>
        <xdr:cNvCxnSpPr/>
      </xdr:nvCxnSpPr>
      <xdr:spPr bwMode="auto">
        <a:xfrm flipV="1">
          <a:off x="5651500" y="2140524"/>
          <a:ext cx="0" cy="137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13520</xdr:rowOff>
    </xdr:from>
    <xdr:ext cx="762000" cy="259045"/>
    <xdr:sp macro="" textlink="">
      <xdr:nvSpPr>
        <xdr:cNvPr id="44" name="人口1人当たり決算額の推移最小値テキスト130"/>
        <xdr:cNvSpPr txBox="1"/>
      </xdr:nvSpPr>
      <xdr:spPr>
        <a:xfrm>
          <a:off x="5740400" y="3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41443</xdr:rowOff>
    </xdr:from>
    <xdr:to>
      <xdr:col>30</xdr:col>
      <xdr:colOff>25400</xdr:colOff>
      <xdr:row>20</xdr:row>
      <xdr:rowOff>41443</xdr:rowOff>
    </xdr:to>
    <xdr:cxnSp macro="">
      <xdr:nvCxnSpPr>
        <xdr:cNvPr id="45" name="直線コネクタ 44"/>
        <xdr:cNvCxnSpPr/>
      </xdr:nvCxnSpPr>
      <xdr:spPr bwMode="auto">
        <a:xfrm>
          <a:off x="5562600" y="3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121876</xdr:rowOff>
    </xdr:from>
    <xdr:ext cx="762000" cy="259045"/>
    <xdr:sp macro="" textlink="">
      <xdr:nvSpPr>
        <xdr:cNvPr id="46" name="人口1人当たり決算額の推移最大値テキスト130"/>
        <xdr:cNvSpPr txBox="1"/>
      </xdr:nvSpPr>
      <xdr:spPr>
        <a:xfrm>
          <a:off x="5740400" y="18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35499</xdr:rowOff>
    </xdr:from>
    <xdr:to>
      <xdr:col>30</xdr:col>
      <xdr:colOff>25400</xdr:colOff>
      <xdr:row>12</xdr:row>
      <xdr:rowOff>35499</xdr:rowOff>
    </xdr:to>
    <xdr:cxnSp macro="">
      <xdr:nvCxnSpPr>
        <xdr:cNvPr id="47" name="直線コネクタ 46"/>
        <xdr:cNvCxnSpPr/>
      </xdr:nvCxnSpPr>
      <xdr:spPr bwMode="auto">
        <a:xfrm>
          <a:off x="5562600" y="2140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116424</xdr:rowOff>
    </xdr:from>
    <xdr:to>
      <xdr:col>29</xdr:col>
      <xdr:colOff>127000</xdr:colOff>
      <xdr:row>14</xdr:row>
      <xdr:rowOff>144816</xdr:rowOff>
    </xdr:to>
    <xdr:cxnSp macro="">
      <xdr:nvCxnSpPr>
        <xdr:cNvPr id="48" name="直線コネクタ 47"/>
        <xdr:cNvCxnSpPr/>
      </xdr:nvCxnSpPr>
      <xdr:spPr bwMode="auto">
        <a:xfrm flipV="1">
          <a:off x="5003800" y="2564349"/>
          <a:ext cx="647700" cy="28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98874</xdr:rowOff>
    </xdr:from>
    <xdr:ext cx="762000" cy="259045"/>
    <xdr:sp macro="" textlink="">
      <xdr:nvSpPr>
        <xdr:cNvPr id="49" name="人口1人当たり決算額の推移平均値テキスト130"/>
        <xdr:cNvSpPr txBox="1"/>
      </xdr:nvSpPr>
      <xdr:spPr>
        <a:xfrm>
          <a:off x="5740400" y="2889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126797</xdr:rowOff>
    </xdr:from>
    <xdr:to>
      <xdr:col>29</xdr:col>
      <xdr:colOff>177800</xdr:colOff>
      <xdr:row>17</xdr:row>
      <xdr:rowOff>56947</xdr:rowOff>
    </xdr:to>
    <xdr:sp macro="" textlink="">
      <xdr:nvSpPr>
        <xdr:cNvPr id="50" name="フローチャート: 判断 49"/>
        <xdr:cNvSpPr/>
      </xdr:nvSpPr>
      <xdr:spPr bwMode="auto">
        <a:xfrm>
          <a:off x="56007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132608</xdr:rowOff>
    </xdr:from>
    <xdr:to>
      <xdr:col>26</xdr:col>
      <xdr:colOff>50800</xdr:colOff>
      <xdr:row>14</xdr:row>
      <xdr:rowOff>144816</xdr:rowOff>
    </xdr:to>
    <xdr:cxnSp macro="">
      <xdr:nvCxnSpPr>
        <xdr:cNvPr id="51" name="直線コネクタ 50"/>
        <xdr:cNvCxnSpPr/>
      </xdr:nvCxnSpPr>
      <xdr:spPr bwMode="auto">
        <a:xfrm>
          <a:off x="4305300" y="2580533"/>
          <a:ext cx="698500" cy="12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148788</xdr:rowOff>
    </xdr:from>
    <xdr:to>
      <xdr:col>26</xdr:col>
      <xdr:colOff>101600</xdr:colOff>
      <xdr:row>17</xdr:row>
      <xdr:rowOff>78938</xdr:rowOff>
    </xdr:to>
    <xdr:sp macro="" textlink="">
      <xdr:nvSpPr>
        <xdr:cNvPr id="52" name="フローチャート: 判断 51"/>
        <xdr:cNvSpPr/>
      </xdr:nvSpPr>
      <xdr:spPr bwMode="auto">
        <a:xfrm>
          <a:off x="4953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63715</xdr:rowOff>
    </xdr:from>
    <xdr:ext cx="736600" cy="259045"/>
    <xdr:sp macro="" textlink="">
      <xdr:nvSpPr>
        <xdr:cNvPr id="53" name="テキスト ボックス 52"/>
        <xdr:cNvSpPr txBox="1"/>
      </xdr:nvSpPr>
      <xdr:spPr>
        <a:xfrm>
          <a:off x="4622800" y="3025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132608</xdr:rowOff>
    </xdr:from>
    <xdr:to>
      <xdr:col>22</xdr:col>
      <xdr:colOff>114300</xdr:colOff>
      <xdr:row>15</xdr:row>
      <xdr:rowOff>39202</xdr:rowOff>
    </xdr:to>
    <xdr:cxnSp macro="">
      <xdr:nvCxnSpPr>
        <xdr:cNvPr id="54" name="直線コネクタ 53"/>
        <xdr:cNvCxnSpPr/>
      </xdr:nvCxnSpPr>
      <xdr:spPr bwMode="auto">
        <a:xfrm flipV="1">
          <a:off x="3606800" y="2580533"/>
          <a:ext cx="698500" cy="78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145999</xdr:rowOff>
    </xdr:from>
    <xdr:to>
      <xdr:col>22</xdr:col>
      <xdr:colOff>165100</xdr:colOff>
      <xdr:row>17</xdr:row>
      <xdr:rowOff>76149</xdr:rowOff>
    </xdr:to>
    <xdr:sp macro="" textlink="">
      <xdr:nvSpPr>
        <xdr:cNvPr id="55" name="フローチャート: 判断 54"/>
        <xdr:cNvSpPr/>
      </xdr:nvSpPr>
      <xdr:spPr bwMode="auto">
        <a:xfrm>
          <a:off x="42545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60926</xdr:rowOff>
    </xdr:from>
    <xdr:ext cx="762000" cy="259045"/>
    <xdr:sp macro="" textlink="">
      <xdr:nvSpPr>
        <xdr:cNvPr id="56" name="テキスト ボックス 55"/>
        <xdr:cNvSpPr txBox="1"/>
      </xdr:nvSpPr>
      <xdr:spPr>
        <a:xfrm>
          <a:off x="3924300" y="302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39202</xdr:rowOff>
    </xdr:from>
    <xdr:to>
      <xdr:col>18</xdr:col>
      <xdr:colOff>177800</xdr:colOff>
      <xdr:row>15</xdr:row>
      <xdr:rowOff>152954</xdr:rowOff>
    </xdr:to>
    <xdr:cxnSp macro="">
      <xdr:nvCxnSpPr>
        <xdr:cNvPr id="57" name="直線コネクタ 56"/>
        <xdr:cNvCxnSpPr/>
      </xdr:nvCxnSpPr>
      <xdr:spPr bwMode="auto">
        <a:xfrm flipV="1">
          <a:off x="2908300" y="2658577"/>
          <a:ext cx="698500" cy="113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162916</xdr:rowOff>
    </xdr:from>
    <xdr:to>
      <xdr:col>19</xdr:col>
      <xdr:colOff>38100</xdr:colOff>
      <xdr:row>17</xdr:row>
      <xdr:rowOff>93066</xdr:rowOff>
    </xdr:to>
    <xdr:sp macro="" textlink="">
      <xdr:nvSpPr>
        <xdr:cNvPr id="58" name="フローチャート: 判断 57"/>
        <xdr:cNvSpPr/>
      </xdr:nvSpPr>
      <xdr:spPr bwMode="auto">
        <a:xfrm>
          <a:off x="35560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77843</xdr:rowOff>
    </xdr:from>
    <xdr:ext cx="762000" cy="259045"/>
    <xdr:sp macro="" textlink="">
      <xdr:nvSpPr>
        <xdr:cNvPr id="59" name="テキスト ボックス 58"/>
        <xdr:cNvSpPr txBox="1"/>
      </xdr:nvSpPr>
      <xdr:spPr>
        <a:xfrm>
          <a:off x="3225800" y="304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70881</xdr:rowOff>
    </xdr:from>
    <xdr:to>
      <xdr:col>15</xdr:col>
      <xdr:colOff>101600</xdr:colOff>
      <xdr:row>18</xdr:row>
      <xdr:rowOff>1031</xdr:rowOff>
    </xdr:to>
    <xdr:sp macro="" textlink="">
      <xdr:nvSpPr>
        <xdr:cNvPr id="60" name="フローチャート: 判断 59"/>
        <xdr:cNvSpPr/>
      </xdr:nvSpPr>
      <xdr:spPr bwMode="auto">
        <a:xfrm>
          <a:off x="28575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157258</xdr:rowOff>
    </xdr:from>
    <xdr:ext cx="762000" cy="259045"/>
    <xdr:sp macro="" textlink="">
      <xdr:nvSpPr>
        <xdr:cNvPr id="61" name="テキスト ボックス 60"/>
        <xdr:cNvSpPr txBox="1"/>
      </xdr:nvSpPr>
      <xdr:spPr>
        <a:xfrm>
          <a:off x="2527300" y="311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65624</xdr:rowOff>
    </xdr:from>
    <xdr:to>
      <xdr:col>29</xdr:col>
      <xdr:colOff>177800</xdr:colOff>
      <xdr:row>14</xdr:row>
      <xdr:rowOff>167224</xdr:rowOff>
    </xdr:to>
    <xdr:sp macro="" textlink="">
      <xdr:nvSpPr>
        <xdr:cNvPr id="67" name="楕円 66"/>
        <xdr:cNvSpPr/>
      </xdr:nvSpPr>
      <xdr:spPr bwMode="auto">
        <a:xfrm>
          <a:off x="5600700" y="2513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82151</xdr:rowOff>
    </xdr:from>
    <xdr:ext cx="762000" cy="259045"/>
    <xdr:sp macro="" textlink="">
      <xdr:nvSpPr>
        <xdr:cNvPr id="68" name="人口1人当たり決算額の推移該当値テキスト130"/>
        <xdr:cNvSpPr txBox="1"/>
      </xdr:nvSpPr>
      <xdr:spPr>
        <a:xfrm>
          <a:off x="5740400" y="23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94016</xdr:rowOff>
    </xdr:from>
    <xdr:to>
      <xdr:col>26</xdr:col>
      <xdr:colOff>101600</xdr:colOff>
      <xdr:row>15</xdr:row>
      <xdr:rowOff>24166</xdr:rowOff>
    </xdr:to>
    <xdr:sp macro="" textlink="">
      <xdr:nvSpPr>
        <xdr:cNvPr id="69" name="楕円 68"/>
        <xdr:cNvSpPr/>
      </xdr:nvSpPr>
      <xdr:spPr bwMode="auto">
        <a:xfrm>
          <a:off x="4953000" y="2541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34343</xdr:rowOff>
    </xdr:from>
    <xdr:ext cx="736600" cy="259045"/>
    <xdr:sp macro="" textlink="">
      <xdr:nvSpPr>
        <xdr:cNvPr id="70" name="テキスト ボックス 69"/>
        <xdr:cNvSpPr txBox="1"/>
      </xdr:nvSpPr>
      <xdr:spPr>
        <a:xfrm>
          <a:off x="4622800" y="2310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81808</xdr:rowOff>
    </xdr:from>
    <xdr:to>
      <xdr:col>22</xdr:col>
      <xdr:colOff>165100</xdr:colOff>
      <xdr:row>15</xdr:row>
      <xdr:rowOff>11958</xdr:rowOff>
    </xdr:to>
    <xdr:sp macro="" textlink="">
      <xdr:nvSpPr>
        <xdr:cNvPr id="71" name="楕円 70"/>
        <xdr:cNvSpPr/>
      </xdr:nvSpPr>
      <xdr:spPr bwMode="auto">
        <a:xfrm>
          <a:off x="4254500" y="2529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22135</xdr:rowOff>
    </xdr:from>
    <xdr:ext cx="762000" cy="259045"/>
    <xdr:sp macro="" textlink="">
      <xdr:nvSpPr>
        <xdr:cNvPr id="72" name="テキスト ボックス 71"/>
        <xdr:cNvSpPr txBox="1"/>
      </xdr:nvSpPr>
      <xdr:spPr>
        <a:xfrm>
          <a:off x="3924300" y="2298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159852</xdr:rowOff>
    </xdr:from>
    <xdr:to>
      <xdr:col>19</xdr:col>
      <xdr:colOff>38100</xdr:colOff>
      <xdr:row>15</xdr:row>
      <xdr:rowOff>90002</xdr:rowOff>
    </xdr:to>
    <xdr:sp macro="" textlink="">
      <xdr:nvSpPr>
        <xdr:cNvPr id="73" name="楕円 72"/>
        <xdr:cNvSpPr/>
      </xdr:nvSpPr>
      <xdr:spPr bwMode="auto">
        <a:xfrm>
          <a:off x="3556000" y="2607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100179</xdr:rowOff>
    </xdr:from>
    <xdr:ext cx="762000" cy="259045"/>
    <xdr:sp macro="" textlink="">
      <xdr:nvSpPr>
        <xdr:cNvPr id="74" name="テキスト ボックス 73"/>
        <xdr:cNvSpPr txBox="1"/>
      </xdr:nvSpPr>
      <xdr:spPr>
        <a:xfrm>
          <a:off x="3225800" y="2376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102154</xdr:rowOff>
    </xdr:from>
    <xdr:to>
      <xdr:col>15</xdr:col>
      <xdr:colOff>101600</xdr:colOff>
      <xdr:row>16</xdr:row>
      <xdr:rowOff>32304</xdr:rowOff>
    </xdr:to>
    <xdr:sp macro="" textlink="">
      <xdr:nvSpPr>
        <xdr:cNvPr id="75" name="楕円 74"/>
        <xdr:cNvSpPr/>
      </xdr:nvSpPr>
      <xdr:spPr bwMode="auto">
        <a:xfrm>
          <a:off x="2857500" y="2721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42481</xdr:rowOff>
    </xdr:from>
    <xdr:ext cx="762000" cy="259045"/>
    <xdr:sp macro="" textlink="">
      <xdr:nvSpPr>
        <xdr:cNvPr id="76" name="テキスト ボックス 75"/>
        <xdr:cNvSpPr txBox="1"/>
      </xdr:nvSpPr>
      <xdr:spPr>
        <a:xfrm>
          <a:off x="2527300" y="2490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91186</xdr:rowOff>
    </xdr:from>
    <xdr:to>
      <xdr:col>29</xdr:col>
      <xdr:colOff>127000</xdr:colOff>
      <xdr:row>37</xdr:row>
      <xdr:rowOff>146393</xdr:rowOff>
    </xdr:to>
    <xdr:cxnSp macro="">
      <xdr:nvCxnSpPr>
        <xdr:cNvPr id="104" name="直線コネクタ 103"/>
        <xdr:cNvCxnSpPr/>
      </xdr:nvCxnSpPr>
      <xdr:spPr bwMode="auto">
        <a:xfrm flipV="1">
          <a:off x="5651500" y="6015736"/>
          <a:ext cx="0" cy="12553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118470</xdr:rowOff>
    </xdr:from>
    <xdr:ext cx="762000" cy="259045"/>
    <xdr:sp macro="" textlink="">
      <xdr:nvSpPr>
        <xdr:cNvPr id="105" name="人口1人当たり決算額の推移最小値テキスト445"/>
        <xdr:cNvSpPr txBox="1"/>
      </xdr:nvSpPr>
      <xdr:spPr>
        <a:xfrm>
          <a:off x="5740400" y="7243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146393</xdr:rowOff>
    </xdr:from>
    <xdr:to>
      <xdr:col>30</xdr:col>
      <xdr:colOff>25400</xdr:colOff>
      <xdr:row>37</xdr:row>
      <xdr:rowOff>146393</xdr:rowOff>
    </xdr:to>
    <xdr:cxnSp macro="">
      <xdr:nvCxnSpPr>
        <xdr:cNvPr id="106" name="直線コネクタ 105"/>
        <xdr:cNvCxnSpPr/>
      </xdr:nvCxnSpPr>
      <xdr:spPr bwMode="auto">
        <a:xfrm>
          <a:off x="5562600" y="7271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6113</xdr:rowOff>
    </xdr:from>
    <xdr:ext cx="762000" cy="259045"/>
    <xdr:sp macro="" textlink="">
      <xdr:nvSpPr>
        <xdr:cNvPr id="107" name="人口1人当たり決算額の推移最大値テキスト445"/>
        <xdr:cNvSpPr txBox="1"/>
      </xdr:nvSpPr>
      <xdr:spPr>
        <a:xfrm>
          <a:off x="57404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91186</xdr:rowOff>
    </xdr:from>
    <xdr:to>
      <xdr:col>30</xdr:col>
      <xdr:colOff>25400</xdr:colOff>
      <xdr:row>33</xdr:row>
      <xdr:rowOff>91186</xdr:rowOff>
    </xdr:to>
    <xdr:cxnSp macro="">
      <xdr:nvCxnSpPr>
        <xdr:cNvPr id="108" name="直線コネクタ 107"/>
        <xdr:cNvCxnSpPr/>
      </xdr:nvCxnSpPr>
      <xdr:spPr bwMode="auto">
        <a:xfrm>
          <a:off x="5562600" y="60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203429</xdr:rowOff>
    </xdr:from>
    <xdr:to>
      <xdr:col>29</xdr:col>
      <xdr:colOff>127000</xdr:colOff>
      <xdr:row>34</xdr:row>
      <xdr:rowOff>236575</xdr:rowOff>
    </xdr:to>
    <xdr:cxnSp macro="">
      <xdr:nvCxnSpPr>
        <xdr:cNvPr id="109" name="直線コネクタ 108"/>
        <xdr:cNvCxnSpPr/>
      </xdr:nvCxnSpPr>
      <xdr:spPr bwMode="auto">
        <a:xfrm flipV="1">
          <a:off x="5003800" y="6470879"/>
          <a:ext cx="647700" cy="33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80053</xdr:rowOff>
    </xdr:from>
    <xdr:ext cx="762000" cy="259045"/>
    <xdr:sp macro="" textlink="">
      <xdr:nvSpPr>
        <xdr:cNvPr id="110" name="人口1人当たり決算額の推移平均値テキスト445"/>
        <xdr:cNvSpPr txBox="1"/>
      </xdr:nvSpPr>
      <xdr:spPr>
        <a:xfrm>
          <a:off x="5740400" y="6690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107976</xdr:rowOff>
    </xdr:from>
    <xdr:to>
      <xdr:col>29</xdr:col>
      <xdr:colOff>177800</xdr:colOff>
      <xdr:row>35</xdr:row>
      <xdr:rowOff>209576</xdr:rowOff>
    </xdr:to>
    <xdr:sp macro="" textlink="">
      <xdr:nvSpPr>
        <xdr:cNvPr id="111" name="フローチャート: 判断 110"/>
        <xdr:cNvSpPr/>
      </xdr:nvSpPr>
      <xdr:spPr bwMode="auto">
        <a:xfrm>
          <a:off x="56007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224498</xdr:rowOff>
    </xdr:from>
    <xdr:to>
      <xdr:col>26</xdr:col>
      <xdr:colOff>50800</xdr:colOff>
      <xdr:row>34</xdr:row>
      <xdr:rowOff>236575</xdr:rowOff>
    </xdr:to>
    <xdr:cxnSp macro="">
      <xdr:nvCxnSpPr>
        <xdr:cNvPr id="112" name="直線コネクタ 111"/>
        <xdr:cNvCxnSpPr/>
      </xdr:nvCxnSpPr>
      <xdr:spPr bwMode="auto">
        <a:xfrm>
          <a:off x="4305300" y="6491948"/>
          <a:ext cx="698500" cy="12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76848</xdr:rowOff>
    </xdr:from>
    <xdr:to>
      <xdr:col>26</xdr:col>
      <xdr:colOff>101600</xdr:colOff>
      <xdr:row>35</xdr:row>
      <xdr:rowOff>178448</xdr:rowOff>
    </xdr:to>
    <xdr:sp macro="" textlink="">
      <xdr:nvSpPr>
        <xdr:cNvPr id="113" name="フローチャート: 判断 112"/>
        <xdr:cNvSpPr/>
      </xdr:nvSpPr>
      <xdr:spPr bwMode="auto">
        <a:xfrm>
          <a:off x="4953000" y="6687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163225</xdr:rowOff>
    </xdr:from>
    <xdr:ext cx="736600" cy="259045"/>
    <xdr:sp macro="" textlink="">
      <xdr:nvSpPr>
        <xdr:cNvPr id="114" name="テキスト ボックス 113"/>
        <xdr:cNvSpPr txBox="1"/>
      </xdr:nvSpPr>
      <xdr:spPr>
        <a:xfrm>
          <a:off x="4622800" y="6773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224498</xdr:rowOff>
    </xdr:from>
    <xdr:to>
      <xdr:col>22</xdr:col>
      <xdr:colOff>114300</xdr:colOff>
      <xdr:row>34</xdr:row>
      <xdr:rowOff>287134</xdr:rowOff>
    </xdr:to>
    <xdr:cxnSp macro="">
      <xdr:nvCxnSpPr>
        <xdr:cNvPr id="115" name="直線コネクタ 114"/>
        <xdr:cNvCxnSpPr/>
      </xdr:nvCxnSpPr>
      <xdr:spPr bwMode="auto">
        <a:xfrm flipV="1">
          <a:off x="3606800" y="6491948"/>
          <a:ext cx="698500" cy="62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58217</xdr:rowOff>
    </xdr:from>
    <xdr:to>
      <xdr:col>22</xdr:col>
      <xdr:colOff>165100</xdr:colOff>
      <xdr:row>35</xdr:row>
      <xdr:rowOff>159817</xdr:rowOff>
    </xdr:to>
    <xdr:sp macro="" textlink="">
      <xdr:nvSpPr>
        <xdr:cNvPr id="116" name="フローチャート: 判断 115"/>
        <xdr:cNvSpPr/>
      </xdr:nvSpPr>
      <xdr:spPr bwMode="auto">
        <a:xfrm>
          <a:off x="4254500" y="66685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144594</xdr:rowOff>
    </xdr:from>
    <xdr:ext cx="762000" cy="259045"/>
    <xdr:sp macro="" textlink="">
      <xdr:nvSpPr>
        <xdr:cNvPr id="117" name="テキスト ボックス 116"/>
        <xdr:cNvSpPr txBox="1"/>
      </xdr:nvSpPr>
      <xdr:spPr>
        <a:xfrm>
          <a:off x="3924300" y="67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210401</xdr:rowOff>
    </xdr:from>
    <xdr:to>
      <xdr:col>18</xdr:col>
      <xdr:colOff>177800</xdr:colOff>
      <xdr:row>34</xdr:row>
      <xdr:rowOff>287134</xdr:rowOff>
    </xdr:to>
    <xdr:cxnSp macro="">
      <xdr:nvCxnSpPr>
        <xdr:cNvPr id="118" name="直線コネクタ 117"/>
        <xdr:cNvCxnSpPr/>
      </xdr:nvCxnSpPr>
      <xdr:spPr bwMode="auto">
        <a:xfrm>
          <a:off x="2908300" y="6477851"/>
          <a:ext cx="698500" cy="76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54559</xdr:rowOff>
    </xdr:from>
    <xdr:to>
      <xdr:col>19</xdr:col>
      <xdr:colOff>38100</xdr:colOff>
      <xdr:row>35</xdr:row>
      <xdr:rowOff>156159</xdr:rowOff>
    </xdr:to>
    <xdr:sp macro="" textlink="">
      <xdr:nvSpPr>
        <xdr:cNvPr id="119" name="フローチャート: 判断 118"/>
        <xdr:cNvSpPr/>
      </xdr:nvSpPr>
      <xdr:spPr bwMode="auto">
        <a:xfrm>
          <a:off x="3556000" y="66649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140936</xdr:rowOff>
    </xdr:from>
    <xdr:ext cx="762000" cy="259045"/>
    <xdr:sp macro="" textlink="">
      <xdr:nvSpPr>
        <xdr:cNvPr id="120" name="テキスト ボックス 119"/>
        <xdr:cNvSpPr txBox="1"/>
      </xdr:nvSpPr>
      <xdr:spPr>
        <a:xfrm>
          <a:off x="3225800" y="675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336347</xdr:rowOff>
    </xdr:from>
    <xdr:to>
      <xdr:col>15</xdr:col>
      <xdr:colOff>101600</xdr:colOff>
      <xdr:row>35</xdr:row>
      <xdr:rowOff>95047</xdr:rowOff>
    </xdr:to>
    <xdr:sp macro="" textlink="">
      <xdr:nvSpPr>
        <xdr:cNvPr id="121" name="フローチャート: 判断 120"/>
        <xdr:cNvSpPr/>
      </xdr:nvSpPr>
      <xdr:spPr bwMode="auto">
        <a:xfrm>
          <a:off x="2857500" y="66037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79824</xdr:rowOff>
    </xdr:from>
    <xdr:ext cx="762000" cy="259045"/>
    <xdr:sp macro="" textlink="">
      <xdr:nvSpPr>
        <xdr:cNvPr id="122" name="テキスト ボックス 121"/>
        <xdr:cNvSpPr txBox="1"/>
      </xdr:nvSpPr>
      <xdr:spPr>
        <a:xfrm>
          <a:off x="2527300" y="6690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152629</xdr:rowOff>
    </xdr:from>
    <xdr:to>
      <xdr:col>29</xdr:col>
      <xdr:colOff>177800</xdr:colOff>
      <xdr:row>34</xdr:row>
      <xdr:rowOff>254229</xdr:rowOff>
    </xdr:to>
    <xdr:sp macro="" textlink="">
      <xdr:nvSpPr>
        <xdr:cNvPr id="128" name="楕円 127"/>
        <xdr:cNvSpPr/>
      </xdr:nvSpPr>
      <xdr:spPr bwMode="auto">
        <a:xfrm>
          <a:off x="5600700" y="6420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340606</xdr:rowOff>
    </xdr:from>
    <xdr:ext cx="762000" cy="259045"/>
    <xdr:sp macro="" textlink="">
      <xdr:nvSpPr>
        <xdr:cNvPr id="129" name="人口1人当たり決算額の推移該当値テキスト445"/>
        <xdr:cNvSpPr txBox="1"/>
      </xdr:nvSpPr>
      <xdr:spPr>
        <a:xfrm>
          <a:off x="5740400" y="6265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185775</xdr:rowOff>
    </xdr:from>
    <xdr:to>
      <xdr:col>26</xdr:col>
      <xdr:colOff>101600</xdr:colOff>
      <xdr:row>34</xdr:row>
      <xdr:rowOff>287375</xdr:rowOff>
    </xdr:to>
    <xdr:sp macro="" textlink="">
      <xdr:nvSpPr>
        <xdr:cNvPr id="130" name="楕円 129"/>
        <xdr:cNvSpPr/>
      </xdr:nvSpPr>
      <xdr:spPr bwMode="auto">
        <a:xfrm>
          <a:off x="4953000" y="6453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297552</xdr:rowOff>
    </xdr:from>
    <xdr:ext cx="736600" cy="259045"/>
    <xdr:sp macro="" textlink="">
      <xdr:nvSpPr>
        <xdr:cNvPr id="131" name="テキスト ボックス 130"/>
        <xdr:cNvSpPr txBox="1"/>
      </xdr:nvSpPr>
      <xdr:spPr>
        <a:xfrm>
          <a:off x="4622800" y="622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173698</xdr:rowOff>
    </xdr:from>
    <xdr:to>
      <xdr:col>22</xdr:col>
      <xdr:colOff>165100</xdr:colOff>
      <xdr:row>34</xdr:row>
      <xdr:rowOff>275298</xdr:rowOff>
    </xdr:to>
    <xdr:sp macro="" textlink="">
      <xdr:nvSpPr>
        <xdr:cNvPr id="132" name="楕円 131"/>
        <xdr:cNvSpPr/>
      </xdr:nvSpPr>
      <xdr:spPr bwMode="auto">
        <a:xfrm>
          <a:off x="4254500" y="6441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285475</xdr:rowOff>
    </xdr:from>
    <xdr:ext cx="762000" cy="259045"/>
    <xdr:sp macro="" textlink="">
      <xdr:nvSpPr>
        <xdr:cNvPr id="133" name="テキスト ボックス 132"/>
        <xdr:cNvSpPr txBox="1"/>
      </xdr:nvSpPr>
      <xdr:spPr>
        <a:xfrm>
          <a:off x="3924300" y="621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236334</xdr:rowOff>
    </xdr:from>
    <xdr:to>
      <xdr:col>19</xdr:col>
      <xdr:colOff>38100</xdr:colOff>
      <xdr:row>34</xdr:row>
      <xdr:rowOff>337934</xdr:rowOff>
    </xdr:to>
    <xdr:sp macro="" textlink="">
      <xdr:nvSpPr>
        <xdr:cNvPr id="134" name="楕円 133"/>
        <xdr:cNvSpPr/>
      </xdr:nvSpPr>
      <xdr:spPr bwMode="auto">
        <a:xfrm>
          <a:off x="3556000" y="6503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5211</xdr:rowOff>
    </xdr:from>
    <xdr:ext cx="762000" cy="259045"/>
    <xdr:sp macro="" textlink="">
      <xdr:nvSpPr>
        <xdr:cNvPr id="135" name="テキスト ボックス 134"/>
        <xdr:cNvSpPr txBox="1"/>
      </xdr:nvSpPr>
      <xdr:spPr>
        <a:xfrm>
          <a:off x="3225800" y="6272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159601</xdr:rowOff>
    </xdr:from>
    <xdr:to>
      <xdr:col>15</xdr:col>
      <xdr:colOff>101600</xdr:colOff>
      <xdr:row>34</xdr:row>
      <xdr:rowOff>261201</xdr:rowOff>
    </xdr:to>
    <xdr:sp macro="" textlink="">
      <xdr:nvSpPr>
        <xdr:cNvPr id="136" name="楕円 135"/>
        <xdr:cNvSpPr/>
      </xdr:nvSpPr>
      <xdr:spPr bwMode="auto">
        <a:xfrm>
          <a:off x="2857500" y="6427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271378</xdr:rowOff>
    </xdr:from>
    <xdr:ext cx="762000" cy="259045"/>
    <xdr:sp macro="" textlink="">
      <xdr:nvSpPr>
        <xdr:cNvPr id="137" name="テキスト ボックス 136"/>
        <xdr:cNvSpPr txBox="1"/>
      </xdr:nvSpPr>
      <xdr:spPr>
        <a:xfrm>
          <a:off x="2527300" y="6195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262,519
261,572
677.86
141,331,406
140,296,035
929,061
70,806,025
140,727,154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57137</xdr:rowOff>
    </xdr:from>
    <xdr:to>
      <xdr:col>24</xdr:col>
      <xdr:colOff>62865</xdr:colOff>
      <xdr:row>39</xdr:row>
      <xdr:rowOff>47193</xdr:rowOff>
    </xdr:to>
    <xdr:cxnSp macro="">
      <xdr:nvCxnSpPr>
        <xdr:cNvPr id="56" name="直線コネクタ 55"/>
        <xdr:cNvCxnSpPr/>
      </xdr:nvCxnSpPr>
      <xdr:spPr>
        <a:xfrm flipV="1">
          <a:off x="4633595" y="5200637"/>
          <a:ext cx="1270" cy="15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51020</xdr:rowOff>
    </xdr:from>
    <xdr:ext cx="534377" cy="259045"/>
    <xdr:sp macro="" textlink="">
      <xdr:nvSpPr>
        <xdr:cNvPr id="57" name="人件費最小値テキスト"/>
        <xdr:cNvSpPr txBox="1"/>
      </xdr:nvSpPr>
      <xdr:spPr>
        <a:xfrm>
          <a:off x="4686300" y="673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47193</xdr:rowOff>
    </xdr:from>
    <xdr:to>
      <xdr:col>24</xdr:col>
      <xdr:colOff>152400</xdr:colOff>
      <xdr:row>39</xdr:row>
      <xdr:rowOff>47193</xdr:rowOff>
    </xdr:to>
    <xdr:cxnSp macro="">
      <xdr:nvCxnSpPr>
        <xdr:cNvPr id="58" name="直線コネクタ 57"/>
        <xdr:cNvCxnSpPr/>
      </xdr:nvCxnSpPr>
      <xdr:spPr>
        <a:xfrm>
          <a:off x="4546600" y="673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3814</xdr:rowOff>
    </xdr:from>
    <xdr:ext cx="534377" cy="259045"/>
    <xdr:sp macro="" textlink="">
      <xdr:nvSpPr>
        <xdr:cNvPr id="59" name="人件費最大値テキスト"/>
        <xdr:cNvSpPr txBox="1"/>
      </xdr:nvSpPr>
      <xdr:spPr>
        <a:xfrm>
          <a:off x="4686300" y="497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57137</xdr:rowOff>
    </xdr:from>
    <xdr:to>
      <xdr:col>24</xdr:col>
      <xdr:colOff>152400</xdr:colOff>
      <xdr:row>30</xdr:row>
      <xdr:rowOff>57137</xdr:rowOff>
    </xdr:to>
    <xdr:cxnSp macro="">
      <xdr:nvCxnSpPr>
        <xdr:cNvPr id="60" name="直線コネクタ 59"/>
        <xdr:cNvCxnSpPr/>
      </xdr:nvCxnSpPr>
      <xdr:spPr>
        <a:xfrm>
          <a:off x="4546600" y="520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67082</xdr:rowOff>
    </xdr:from>
    <xdr:to>
      <xdr:col>24</xdr:col>
      <xdr:colOff>63500</xdr:colOff>
      <xdr:row>33</xdr:row>
      <xdr:rowOff>75654</xdr:rowOff>
    </xdr:to>
    <xdr:cxnSp macro="">
      <xdr:nvCxnSpPr>
        <xdr:cNvPr id="61" name="直線コネクタ 60"/>
        <xdr:cNvCxnSpPr/>
      </xdr:nvCxnSpPr>
      <xdr:spPr>
        <a:xfrm flipV="1">
          <a:off x="3797300" y="5724932"/>
          <a:ext cx="8382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151147</xdr:rowOff>
    </xdr:from>
    <xdr:ext cx="534377" cy="259045"/>
    <xdr:sp macro="" textlink="">
      <xdr:nvSpPr>
        <xdr:cNvPr id="62" name="人件費平均値テキスト"/>
        <xdr:cNvSpPr txBox="1"/>
      </xdr:nvSpPr>
      <xdr:spPr>
        <a:xfrm>
          <a:off x="4686300" y="5980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xdr:rowOff>
    </xdr:from>
    <xdr:to>
      <xdr:col>24</xdr:col>
      <xdr:colOff>114300</xdr:colOff>
      <xdr:row>35</xdr:row>
      <xdr:rowOff>102870</xdr:rowOff>
    </xdr:to>
    <xdr:sp macro="" textlink="">
      <xdr:nvSpPr>
        <xdr:cNvPr id="63" name="フローチャート: 判断 62"/>
        <xdr:cNvSpPr/>
      </xdr:nvSpPr>
      <xdr:spPr>
        <a:xfrm>
          <a:off x="45847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50127</xdr:rowOff>
    </xdr:from>
    <xdr:to>
      <xdr:col>19</xdr:col>
      <xdr:colOff>177800</xdr:colOff>
      <xdr:row>33</xdr:row>
      <xdr:rowOff>75654</xdr:rowOff>
    </xdr:to>
    <xdr:cxnSp macro="">
      <xdr:nvCxnSpPr>
        <xdr:cNvPr id="64" name="直線コネクタ 63"/>
        <xdr:cNvCxnSpPr/>
      </xdr:nvCxnSpPr>
      <xdr:spPr>
        <a:xfrm>
          <a:off x="2908300" y="5707977"/>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xdr:rowOff>
    </xdr:from>
    <xdr:to>
      <xdr:col>20</xdr:col>
      <xdr:colOff>38100</xdr:colOff>
      <xdr:row>35</xdr:row>
      <xdr:rowOff>110261</xdr:rowOff>
    </xdr:to>
    <xdr:sp macro="" textlink="">
      <xdr:nvSpPr>
        <xdr:cNvPr id="65" name="フローチャート: 判断 64"/>
        <xdr:cNvSpPr/>
      </xdr:nvSpPr>
      <xdr:spPr>
        <a:xfrm>
          <a:off x="3746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101388</xdr:rowOff>
    </xdr:from>
    <xdr:ext cx="534377" cy="259045"/>
    <xdr:sp macro="" textlink="">
      <xdr:nvSpPr>
        <xdr:cNvPr id="66" name="テキスト ボックス 65"/>
        <xdr:cNvSpPr txBox="1"/>
      </xdr:nvSpPr>
      <xdr:spPr>
        <a:xfrm>
          <a:off x="3530111" y="61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50127</xdr:rowOff>
    </xdr:from>
    <xdr:to>
      <xdr:col>15</xdr:col>
      <xdr:colOff>50800</xdr:colOff>
      <xdr:row>33</xdr:row>
      <xdr:rowOff>90513</xdr:rowOff>
    </xdr:to>
    <xdr:cxnSp macro="">
      <xdr:nvCxnSpPr>
        <xdr:cNvPr id="67" name="直線コネクタ 66"/>
        <xdr:cNvCxnSpPr/>
      </xdr:nvCxnSpPr>
      <xdr:spPr>
        <a:xfrm flipV="1">
          <a:off x="2019300" y="5707977"/>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167234</xdr:rowOff>
    </xdr:from>
    <xdr:to>
      <xdr:col>15</xdr:col>
      <xdr:colOff>101600</xdr:colOff>
      <xdr:row>35</xdr:row>
      <xdr:rowOff>97384</xdr:rowOff>
    </xdr:to>
    <xdr:sp macro="" textlink="">
      <xdr:nvSpPr>
        <xdr:cNvPr id="68" name="フローチャート: 判断 67"/>
        <xdr:cNvSpPr/>
      </xdr:nvSpPr>
      <xdr:spPr>
        <a:xfrm>
          <a:off x="2857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88511</xdr:rowOff>
    </xdr:from>
    <xdr:ext cx="534377" cy="259045"/>
    <xdr:sp macro="" textlink="">
      <xdr:nvSpPr>
        <xdr:cNvPr id="69" name="テキスト ボックス 68"/>
        <xdr:cNvSpPr txBox="1"/>
      </xdr:nvSpPr>
      <xdr:spPr>
        <a:xfrm>
          <a:off x="2641111" y="60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90513</xdr:rowOff>
    </xdr:from>
    <xdr:to>
      <xdr:col>10</xdr:col>
      <xdr:colOff>114300</xdr:colOff>
      <xdr:row>33</xdr:row>
      <xdr:rowOff>149873</xdr:rowOff>
    </xdr:to>
    <xdr:cxnSp macro="">
      <xdr:nvCxnSpPr>
        <xdr:cNvPr id="70" name="直線コネクタ 69"/>
        <xdr:cNvCxnSpPr/>
      </xdr:nvCxnSpPr>
      <xdr:spPr>
        <a:xfrm flipV="1">
          <a:off x="1130300" y="5748363"/>
          <a:ext cx="889000" cy="5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xdr:rowOff>
    </xdr:from>
    <xdr:to>
      <xdr:col>10</xdr:col>
      <xdr:colOff>165100</xdr:colOff>
      <xdr:row>35</xdr:row>
      <xdr:rowOff>107213</xdr:rowOff>
    </xdr:to>
    <xdr:sp macro="" textlink="">
      <xdr:nvSpPr>
        <xdr:cNvPr id="71" name="フローチャート: 判断 70"/>
        <xdr:cNvSpPr/>
      </xdr:nvSpPr>
      <xdr:spPr>
        <a:xfrm>
          <a:off x="1968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98340</xdr:rowOff>
    </xdr:from>
    <xdr:ext cx="534377" cy="259045"/>
    <xdr:sp macro="" textlink="">
      <xdr:nvSpPr>
        <xdr:cNvPr id="72" name="テキスト ボックス 71"/>
        <xdr:cNvSpPr txBox="1"/>
      </xdr:nvSpPr>
      <xdr:spPr>
        <a:xfrm>
          <a:off x="1752111" y="60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28892</xdr:rowOff>
    </xdr:from>
    <xdr:to>
      <xdr:col>6</xdr:col>
      <xdr:colOff>38100</xdr:colOff>
      <xdr:row>35</xdr:row>
      <xdr:rowOff>130492</xdr:rowOff>
    </xdr:to>
    <xdr:sp macro="" textlink="">
      <xdr:nvSpPr>
        <xdr:cNvPr id="73" name="フローチャート: 判断 72"/>
        <xdr:cNvSpPr/>
      </xdr:nvSpPr>
      <xdr:spPr>
        <a:xfrm>
          <a:off x="1079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121619</xdr:rowOff>
    </xdr:from>
    <xdr:ext cx="534377" cy="259045"/>
    <xdr:sp macro="" textlink="">
      <xdr:nvSpPr>
        <xdr:cNvPr id="74" name="テキスト ボックス 73"/>
        <xdr:cNvSpPr txBox="1"/>
      </xdr:nvSpPr>
      <xdr:spPr>
        <a:xfrm>
          <a:off x="863111" y="61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16282</xdr:rowOff>
    </xdr:from>
    <xdr:to>
      <xdr:col>24</xdr:col>
      <xdr:colOff>114300</xdr:colOff>
      <xdr:row>33</xdr:row>
      <xdr:rowOff>117882</xdr:rowOff>
    </xdr:to>
    <xdr:sp macro="" textlink="">
      <xdr:nvSpPr>
        <xdr:cNvPr id="80" name="楕円 79"/>
        <xdr:cNvSpPr/>
      </xdr:nvSpPr>
      <xdr:spPr>
        <a:xfrm>
          <a:off x="4584700" y="567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39159</xdr:rowOff>
    </xdr:from>
    <xdr:ext cx="534377" cy="259045"/>
    <xdr:sp macro="" textlink="">
      <xdr:nvSpPr>
        <xdr:cNvPr id="81" name="人件費該当値テキスト"/>
        <xdr:cNvSpPr txBox="1"/>
      </xdr:nvSpPr>
      <xdr:spPr>
        <a:xfrm>
          <a:off x="4686300" y="552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24854</xdr:rowOff>
    </xdr:from>
    <xdr:to>
      <xdr:col>20</xdr:col>
      <xdr:colOff>38100</xdr:colOff>
      <xdr:row>33</xdr:row>
      <xdr:rowOff>126454</xdr:rowOff>
    </xdr:to>
    <xdr:sp macro="" textlink="">
      <xdr:nvSpPr>
        <xdr:cNvPr id="82" name="楕円 81"/>
        <xdr:cNvSpPr/>
      </xdr:nvSpPr>
      <xdr:spPr>
        <a:xfrm>
          <a:off x="3746500" y="568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142981</xdr:rowOff>
    </xdr:from>
    <xdr:ext cx="534377" cy="259045"/>
    <xdr:sp macro="" textlink="">
      <xdr:nvSpPr>
        <xdr:cNvPr id="83" name="テキスト ボックス 82"/>
        <xdr:cNvSpPr txBox="1"/>
      </xdr:nvSpPr>
      <xdr:spPr>
        <a:xfrm>
          <a:off x="3530111" y="545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170777</xdr:rowOff>
    </xdr:from>
    <xdr:to>
      <xdr:col>15</xdr:col>
      <xdr:colOff>101600</xdr:colOff>
      <xdr:row>33</xdr:row>
      <xdr:rowOff>100927</xdr:rowOff>
    </xdr:to>
    <xdr:sp macro="" textlink="">
      <xdr:nvSpPr>
        <xdr:cNvPr id="84" name="楕円 83"/>
        <xdr:cNvSpPr/>
      </xdr:nvSpPr>
      <xdr:spPr>
        <a:xfrm>
          <a:off x="2857500" y="565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117454</xdr:rowOff>
    </xdr:from>
    <xdr:ext cx="534377" cy="259045"/>
    <xdr:sp macro="" textlink="">
      <xdr:nvSpPr>
        <xdr:cNvPr id="85" name="テキスト ボックス 84"/>
        <xdr:cNvSpPr txBox="1"/>
      </xdr:nvSpPr>
      <xdr:spPr>
        <a:xfrm>
          <a:off x="2641111" y="543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39713</xdr:rowOff>
    </xdr:from>
    <xdr:to>
      <xdr:col>10</xdr:col>
      <xdr:colOff>165100</xdr:colOff>
      <xdr:row>33</xdr:row>
      <xdr:rowOff>141313</xdr:rowOff>
    </xdr:to>
    <xdr:sp macro="" textlink="">
      <xdr:nvSpPr>
        <xdr:cNvPr id="86" name="楕円 85"/>
        <xdr:cNvSpPr/>
      </xdr:nvSpPr>
      <xdr:spPr>
        <a:xfrm>
          <a:off x="1968500" y="569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157840</xdr:rowOff>
    </xdr:from>
    <xdr:ext cx="534377" cy="259045"/>
    <xdr:sp macro="" textlink="">
      <xdr:nvSpPr>
        <xdr:cNvPr id="87" name="テキスト ボックス 86"/>
        <xdr:cNvSpPr txBox="1"/>
      </xdr:nvSpPr>
      <xdr:spPr>
        <a:xfrm>
          <a:off x="1752111" y="547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99073</xdr:rowOff>
    </xdr:from>
    <xdr:to>
      <xdr:col>6</xdr:col>
      <xdr:colOff>38100</xdr:colOff>
      <xdr:row>34</xdr:row>
      <xdr:rowOff>29223</xdr:rowOff>
    </xdr:to>
    <xdr:sp macro="" textlink="">
      <xdr:nvSpPr>
        <xdr:cNvPr id="88" name="楕円 87"/>
        <xdr:cNvSpPr/>
      </xdr:nvSpPr>
      <xdr:spPr>
        <a:xfrm>
          <a:off x="1079500" y="575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45750</xdr:rowOff>
    </xdr:from>
    <xdr:ext cx="534377" cy="259045"/>
    <xdr:sp macro="" textlink="">
      <xdr:nvSpPr>
        <xdr:cNvPr id="89" name="テキスト ボックス 88"/>
        <xdr:cNvSpPr txBox="1"/>
      </xdr:nvSpPr>
      <xdr:spPr>
        <a:xfrm>
          <a:off x="863111" y="553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162637</xdr:rowOff>
    </xdr:from>
    <xdr:to>
      <xdr:col>24</xdr:col>
      <xdr:colOff>62865</xdr:colOff>
      <xdr:row>58</xdr:row>
      <xdr:rowOff>86055</xdr:rowOff>
    </xdr:to>
    <xdr:cxnSp macro="">
      <xdr:nvCxnSpPr>
        <xdr:cNvPr id="114" name="直線コネクタ 113"/>
        <xdr:cNvCxnSpPr/>
      </xdr:nvCxnSpPr>
      <xdr:spPr>
        <a:xfrm flipV="1">
          <a:off x="4633595" y="8563687"/>
          <a:ext cx="1270" cy="146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89882</xdr:rowOff>
    </xdr:from>
    <xdr:ext cx="534377" cy="259045"/>
    <xdr:sp macro="" textlink="">
      <xdr:nvSpPr>
        <xdr:cNvPr id="115" name="物件費最小値テキスト"/>
        <xdr:cNvSpPr txBox="1"/>
      </xdr:nvSpPr>
      <xdr:spPr>
        <a:xfrm>
          <a:off x="4686300" y="1003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86055</xdr:rowOff>
    </xdr:from>
    <xdr:to>
      <xdr:col>24</xdr:col>
      <xdr:colOff>152400</xdr:colOff>
      <xdr:row>58</xdr:row>
      <xdr:rowOff>86055</xdr:rowOff>
    </xdr:to>
    <xdr:cxnSp macro="">
      <xdr:nvCxnSpPr>
        <xdr:cNvPr id="116" name="直線コネクタ 115"/>
        <xdr:cNvCxnSpPr/>
      </xdr:nvCxnSpPr>
      <xdr:spPr>
        <a:xfrm>
          <a:off x="4546600" y="1003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109314</xdr:rowOff>
    </xdr:from>
    <xdr:ext cx="534377" cy="259045"/>
    <xdr:sp macro="" textlink="">
      <xdr:nvSpPr>
        <xdr:cNvPr id="117" name="物件費最大値テキスト"/>
        <xdr:cNvSpPr txBox="1"/>
      </xdr:nvSpPr>
      <xdr:spPr>
        <a:xfrm>
          <a:off x="4686300" y="833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162637</xdr:rowOff>
    </xdr:from>
    <xdr:to>
      <xdr:col>24</xdr:col>
      <xdr:colOff>152400</xdr:colOff>
      <xdr:row>49</xdr:row>
      <xdr:rowOff>162637</xdr:rowOff>
    </xdr:to>
    <xdr:cxnSp macro="">
      <xdr:nvCxnSpPr>
        <xdr:cNvPr id="118" name="直線コネクタ 117"/>
        <xdr:cNvCxnSpPr/>
      </xdr:nvCxnSpPr>
      <xdr:spPr>
        <a:xfrm>
          <a:off x="4546600" y="8563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137681</xdr:rowOff>
    </xdr:from>
    <xdr:to>
      <xdr:col>24</xdr:col>
      <xdr:colOff>63500</xdr:colOff>
      <xdr:row>54</xdr:row>
      <xdr:rowOff>169608</xdr:rowOff>
    </xdr:to>
    <xdr:cxnSp macro="">
      <xdr:nvCxnSpPr>
        <xdr:cNvPr id="119" name="直線コネクタ 118"/>
        <xdr:cNvCxnSpPr/>
      </xdr:nvCxnSpPr>
      <xdr:spPr>
        <a:xfrm flipV="1">
          <a:off x="3797300" y="9395981"/>
          <a:ext cx="838200" cy="3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4271</xdr:rowOff>
    </xdr:from>
    <xdr:ext cx="534377" cy="259045"/>
    <xdr:sp macro="" textlink="">
      <xdr:nvSpPr>
        <xdr:cNvPr id="120" name="物件費平均値テキスト"/>
        <xdr:cNvSpPr txBox="1"/>
      </xdr:nvSpPr>
      <xdr:spPr>
        <a:xfrm>
          <a:off x="4686300" y="943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25844</xdr:rowOff>
    </xdr:from>
    <xdr:to>
      <xdr:col>24</xdr:col>
      <xdr:colOff>114300</xdr:colOff>
      <xdr:row>55</xdr:row>
      <xdr:rowOff>127444</xdr:rowOff>
    </xdr:to>
    <xdr:sp macro="" textlink="">
      <xdr:nvSpPr>
        <xdr:cNvPr id="121" name="フローチャート: 判断 120"/>
        <xdr:cNvSpPr/>
      </xdr:nvSpPr>
      <xdr:spPr>
        <a:xfrm>
          <a:off x="4584700" y="945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152235</xdr:rowOff>
    </xdr:from>
    <xdr:to>
      <xdr:col>19</xdr:col>
      <xdr:colOff>177800</xdr:colOff>
      <xdr:row>54</xdr:row>
      <xdr:rowOff>169608</xdr:rowOff>
    </xdr:to>
    <xdr:cxnSp macro="">
      <xdr:nvCxnSpPr>
        <xdr:cNvPr id="122" name="直線コネクタ 121"/>
        <xdr:cNvCxnSpPr/>
      </xdr:nvCxnSpPr>
      <xdr:spPr>
        <a:xfrm>
          <a:off x="2908300" y="9410535"/>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153480</xdr:rowOff>
    </xdr:from>
    <xdr:to>
      <xdr:col>20</xdr:col>
      <xdr:colOff>38100</xdr:colOff>
      <xdr:row>55</xdr:row>
      <xdr:rowOff>83630</xdr:rowOff>
    </xdr:to>
    <xdr:sp macro="" textlink="">
      <xdr:nvSpPr>
        <xdr:cNvPr id="123" name="フローチャート: 判断 122"/>
        <xdr:cNvSpPr/>
      </xdr:nvSpPr>
      <xdr:spPr>
        <a:xfrm>
          <a:off x="3746500" y="94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74757</xdr:rowOff>
    </xdr:from>
    <xdr:ext cx="534377" cy="259045"/>
    <xdr:sp macro="" textlink="">
      <xdr:nvSpPr>
        <xdr:cNvPr id="124" name="テキスト ボックス 123"/>
        <xdr:cNvSpPr txBox="1"/>
      </xdr:nvSpPr>
      <xdr:spPr>
        <a:xfrm>
          <a:off x="3530111" y="950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152235</xdr:rowOff>
    </xdr:from>
    <xdr:to>
      <xdr:col>15</xdr:col>
      <xdr:colOff>50800</xdr:colOff>
      <xdr:row>55</xdr:row>
      <xdr:rowOff>89256</xdr:rowOff>
    </xdr:to>
    <xdr:cxnSp macro="">
      <xdr:nvCxnSpPr>
        <xdr:cNvPr id="125" name="直線コネクタ 124"/>
        <xdr:cNvCxnSpPr/>
      </xdr:nvCxnSpPr>
      <xdr:spPr>
        <a:xfrm flipV="1">
          <a:off x="2019300" y="9410535"/>
          <a:ext cx="889000" cy="10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10299</xdr:rowOff>
    </xdr:from>
    <xdr:to>
      <xdr:col>15</xdr:col>
      <xdr:colOff>101600</xdr:colOff>
      <xdr:row>55</xdr:row>
      <xdr:rowOff>111899</xdr:rowOff>
    </xdr:to>
    <xdr:sp macro="" textlink="">
      <xdr:nvSpPr>
        <xdr:cNvPr id="126" name="フローチャート: 判断 125"/>
        <xdr:cNvSpPr/>
      </xdr:nvSpPr>
      <xdr:spPr>
        <a:xfrm>
          <a:off x="2857500" y="944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103026</xdr:rowOff>
    </xdr:from>
    <xdr:ext cx="534377" cy="259045"/>
    <xdr:sp macro="" textlink="">
      <xdr:nvSpPr>
        <xdr:cNvPr id="127" name="テキスト ボックス 126"/>
        <xdr:cNvSpPr txBox="1"/>
      </xdr:nvSpPr>
      <xdr:spPr>
        <a:xfrm>
          <a:off x="2641111" y="953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89256</xdr:rowOff>
    </xdr:from>
    <xdr:to>
      <xdr:col>10</xdr:col>
      <xdr:colOff>114300</xdr:colOff>
      <xdr:row>56</xdr:row>
      <xdr:rowOff>66357</xdr:rowOff>
    </xdr:to>
    <xdr:cxnSp macro="">
      <xdr:nvCxnSpPr>
        <xdr:cNvPr id="128" name="直線コネクタ 127"/>
        <xdr:cNvCxnSpPr/>
      </xdr:nvCxnSpPr>
      <xdr:spPr>
        <a:xfrm flipV="1">
          <a:off x="1130300" y="9519006"/>
          <a:ext cx="889000" cy="148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16548</xdr:rowOff>
    </xdr:from>
    <xdr:to>
      <xdr:col>10</xdr:col>
      <xdr:colOff>165100</xdr:colOff>
      <xdr:row>55</xdr:row>
      <xdr:rowOff>118148</xdr:rowOff>
    </xdr:to>
    <xdr:sp macro="" textlink="">
      <xdr:nvSpPr>
        <xdr:cNvPr id="129" name="フローチャート: 判断 128"/>
        <xdr:cNvSpPr/>
      </xdr:nvSpPr>
      <xdr:spPr>
        <a:xfrm>
          <a:off x="1968500" y="944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134675</xdr:rowOff>
    </xdr:from>
    <xdr:ext cx="534377" cy="259045"/>
    <xdr:sp macro="" textlink="">
      <xdr:nvSpPr>
        <xdr:cNvPr id="130" name="テキスト ボックス 129"/>
        <xdr:cNvSpPr txBox="1"/>
      </xdr:nvSpPr>
      <xdr:spPr>
        <a:xfrm>
          <a:off x="1752111" y="922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126085</xdr:rowOff>
    </xdr:from>
    <xdr:to>
      <xdr:col>6</xdr:col>
      <xdr:colOff>38100</xdr:colOff>
      <xdr:row>56</xdr:row>
      <xdr:rowOff>56235</xdr:rowOff>
    </xdr:to>
    <xdr:sp macro="" textlink="">
      <xdr:nvSpPr>
        <xdr:cNvPr id="131" name="フローチャート: 判断 130"/>
        <xdr:cNvSpPr/>
      </xdr:nvSpPr>
      <xdr:spPr>
        <a:xfrm>
          <a:off x="1079500" y="955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72762</xdr:rowOff>
    </xdr:from>
    <xdr:ext cx="534377" cy="259045"/>
    <xdr:sp macro="" textlink="">
      <xdr:nvSpPr>
        <xdr:cNvPr id="132" name="テキスト ボックス 131"/>
        <xdr:cNvSpPr txBox="1"/>
      </xdr:nvSpPr>
      <xdr:spPr>
        <a:xfrm>
          <a:off x="863111" y="933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86881</xdr:rowOff>
    </xdr:from>
    <xdr:to>
      <xdr:col>24</xdr:col>
      <xdr:colOff>114300</xdr:colOff>
      <xdr:row>55</xdr:row>
      <xdr:rowOff>17031</xdr:rowOff>
    </xdr:to>
    <xdr:sp macro="" textlink="">
      <xdr:nvSpPr>
        <xdr:cNvPr id="138" name="楕円 137"/>
        <xdr:cNvSpPr/>
      </xdr:nvSpPr>
      <xdr:spPr>
        <a:xfrm>
          <a:off x="4584700" y="934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109758</xdr:rowOff>
    </xdr:from>
    <xdr:ext cx="534377" cy="259045"/>
    <xdr:sp macro="" textlink="">
      <xdr:nvSpPr>
        <xdr:cNvPr id="139" name="物件費該当値テキスト"/>
        <xdr:cNvSpPr txBox="1"/>
      </xdr:nvSpPr>
      <xdr:spPr>
        <a:xfrm>
          <a:off x="4686300" y="919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118808</xdr:rowOff>
    </xdr:from>
    <xdr:to>
      <xdr:col>20</xdr:col>
      <xdr:colOff>38100</xdr:colOff>
      <xdr:row>55</xdr:row>
      <xdr:rowOff>48958</xdr:rowOff>
    </xdr:to>
    <xdr:sp macro="" textlink="">
      <xdr:nvSpPr>
        <xdr:cNvPr id="140" name="楕円 139"/>
        <xdr:cNvSpPr/>
      </xdr:nvSpPr>
      <xdr:spPr>
        <a:xfrm>
          <a:off x="3746500" y="937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65485</xdr:rowOff>
    </xdr:from>
    <xdr:ext cx="534377" cy="259045"/>
    <xdr:sp macro="" textlink="">
      <xdr:nvSpPr>
        <xdr:cNvPr id="141" name="テキスト ボックス 140"/>
        <xdr:cNvSpPr txBox="1"/>
      </xdr:nvSpPr>
      <xdr:spPr>
        <a:xfrm>
          <a:off x="3530111" y="915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101435</xdr:rowOff>
    </xdr:from>
    <xdr:to>
      <xdr:col>15</xdr:col>
      <xdr:colOff>101600</xdr:colOff>
      <xdr:row>55</xdr:row>
      <xdr:rowOff>31585</xdr:rowOff>
    </xdr:to>
    <xdr:sp macro="" textlink="">
      <xdr:nvSpPr>
        <xdr:cNvPr id="142" name="楕円 141"/>
        <xdr:cNvSpPr/>
      </xdr:nvSpPr>
      <xdr:spPr>
        <a:xfrm>
          <a:off x="2857500" y="935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48112</xdr:rowOff>
    </xdr:from>
    <xdr:ext cx="534377" cy="259045"/>
    <xdr:sp macro="" textlink="">
      <xdr:nvSpPr>
        <xdr:cNvPr id="143" name="テキスト ボックス 142"/>
        <xdr:cNvSpPr txBox="1"/>
      </xdr:nvSpPr>
      <xdr:spPr>
        <a:xfrm>
          <a:off x="2641111" y="913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38456</xdr:rowOff>
    </xdr:from>
    <xdr:to>
      <xdr:col>10</xdr:col>
      <xdr:colOff>165100</xdr:colOff>
      <xdr:row>55</xdr:row>
      <xdr:rowOff>140056</xdr:rowOff>
    </xdr:to>
    <xdr:sp macro="" textlink="">
      <xdr:nvSpPr>
        <xdr:cNvPr id="144" name="楕円 143"/>
        <xdr:cNvSpPr/>
      </xdr:nvSpPr>
      <xdr:spPr>
        <a:xfrm>
          <a:off x="1968500" y="946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131183</xdr:rowOff>
    </xdr:from>
    <xdr:ext cx="534377" cy="259045"/>
    <xdr:sp macro="" textlink="">
      <xdr:nvSpPr>
        <xdr:cNvPr id="145" name="テキスト ボックス 144"/>
        <xdr:cNvSpPr txBox="1"/>
      </xdr:nvSpPr>
      <xdr:spPr>
        <a:xfrm>
          <a:off x="1752111" y="956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15557</xdr:rowOff>
    </xdr:from>
    <xdr:to>
      <xdr:col>6</xdr:col>
      <xdr:colOff>38100</xdr:colOff>
      <xdr:row>56</xdr:row>
      <xdr:rowOff>117157</xdr:rowOff>
    </xdr:to>
    <xdr:sp macro="" textlink="">
      <xdr:nvSpPr>
        <xdr:cNvPr id="146" name="楕円 145"/>
        <xdr:cNvSpPr/>
      </xdr:nvSpPr>
      <xdr:spPr>
        <a:xfrm>
          <a:off x="1079500" y="961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108284</xdr:rowOff>
    </xdr:from>
    <xdr:ext cx="534377" cy="259045"/>
    <xdr:sp macro="" textlink="">
      <xdr:nvSpPr>
        <xdr:cNvPr id="147" name="テキスト ボックス 146"/>
        <xdr:cNvSpPr txBox="1"/>
      </xdr:nvSpPr>
      <xdr:spPr>
        <a:xfrm>
          <a:off x="863111" y="970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1" name="テキスト ボックス 160"/>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49540</xdr:rowOff>
    </xdr:from>
    <xdr:to>
      <xdr:col>24</xdr:col>
      <xdr:colOff>62865</xdr:colOff>
      <xdr:row>78</xdr:row>
      <xdr:rowOff>108427</xdr:rowOff>
    </xdr:to>
    <xdr:cxnSp macro="">
      <xdr:nvCxnSpPr>
        <xdr:cNvPr id="169" name="直線コネクタ 168"/>
        <xdr:cNvCxnSpPr/>
      </xdr:nvCxnSpPr>
      <xdr:spPr>
        <a:xfrm flipV="1">
          <a:off x="4633595" y="12051040"/>
          <a:ext cx="1270" cy="143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112254</xdr:rowOff>
    </xdr:from>
    <xdr:ext cx="378565" cy="259045"/>
    <xdr:sp macro="" textlink="">
      <xdr:nvSpPr>
        <xdr:cNvPr id="170" name="維持補修費最小値テキスト"/>
        <xdr:cNvSpPr txBox="1"/>
      </xdr:nvSpPr>
      <xdr:spPr>
        <a:xfrm>
          <a:off x="4686300" y="13485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108427</xdr:rowOff>
    </xdr:from>
    <xdr:to>
      <xdr:col>24</xdr:col>
      <xdr:colOff>152400</xdr:colOff>
      <xdr:row>78</xdr:row>
      <xdr:rowOff>108427</xdr:rowOff>
    </xdr:to>
    <xdr:cxnSp macro="">
      <xdr:nvCxnSpPr>
        <xdr:cNvPr id="171" name="直線コネクタ 170"/>
        <xdr:cNvCxnSpPr/>
      </xdr:nvCxnSpPr>
      <xdr:spPr>
        <a:xfrm>
          <a:off x="4546600" y="1348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167667</xdr:rowOff>
    </xdr:from>
    <xdr:ext cx="534377" cy="259045"/>
    <xdr:sp macro="" textlink="">
      <xdr:nvSpPr>
        <xdr:cNvPr id="172" name="維持補修費最大値テキスト"/>
        <xdr:cNvSpPr txBox="1"/>
      </xdr:nvSpPr>
      <xdr:spPr>
        <a:xfrm>
          <a:off x="4686300" y="1182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49540</xdr:rowOff>
    </xdr:from>
    <xdr:to>
      <xdr:col>24</xdr:col>
      <xdr:colOff>152400</xdr:colOff>
      <xdr:row>70</xdr:row>
      <xdr:rowOff>49540</xdr:rowOff>
    </xdr:to>
    <xdr:cxnSp macro="">
      <xdr:nvCxnSpPr>
        <xdr:cNvPr id="173" name="直線コネクタ 172"/>
        <xdr:cNvCxnSpPr/>
      </xdr:nvCxnSpPr>
      <xdr:spPr>
        <a:xfrm>
          <a:off x="4546600" y="1205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16896</xdr:rowOff>
    </xdr:from>
    <xdr:to>
      <xdr:col>24</xdr:col>
      <xdr:colOff>63500</xdr:colOff>
      <xdr:row>73</xdr:row>
      <xdr:rowOff>77521</xdr:rowOff>
    </xdr:to>
    <xdr:cxnSp macro="">
      <xdr:nvCxnSpPr>
        <xdr:cNvPr id="174" name="直線コネクタ 173"/>
        <xdr:cNvCxnSpPr/>
      </xdr:nvCxnSpPr>
      <xdr:spPr>
        <a:xfrm flipV="1">
          <a:off x="3797300" y="12361296"/>
          <a:ext cx="838200" cy="23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23801</xdr:rowOff>
    </xdr:from>
    <xdr:ext cx="469744" cy="259045"/>
    <xdr:sp macro="" textlink="">
      <xdr:nvSpPr>
        <xdr:cNvPr id="175" name="維持補修費平均値テキスト"/>
        <xdr:cNvSpPr txBox="1"/>
      </xdr:nvSpPr>
      <xdr:spPr>
        <a:xfrm>
          <a:off x="4686300" y="13054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45374</xdr:rowOff>
    </xdr:from>
    <xdr:to>
      <xdr:col>24</xdr:col>
      <xdr:colOff>114300</xdr:colOff>
      <xdr:row>76</xdr:row>
      <xdr:rowOff>146974</xdr:rowOff>
    </xdr:to>
    <xdr:sp macro="" textlink="">
      <xdr:nvSpPr>
        <xdr:cNvPr id="176" name="フローチャート: 判断 175"/>
        <xdr:cNvSpPr/>
      </xdr:nvSpPr>
      <xdr:spPr>
        <a:xfrm>
          <a:off x="4584700" y="130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115651</xdr:rowOff>
    </xdr:from>
    <xdr:to>
      <xdr:col>19</xdr:col>
      <xdr:colOff>177800</xdr:colOff>
      <xdr:row>73</xdr:row>
      <xdr:rowOff>77521</xdr:rowOff>
    </xdr:to>
    <xdr:cxnSp macro="">
      <xdr:nvCxnSpPr>
        <xdr:cNvPr id="177" name="直線コネクタ 176"/>
        <xdr:cNvCxnSpPr/>
      </xdr:nvCxnSpPr>
      <xdr:spPr>
        <a:xfrm>
          <a:off x="2908300" y="12460051"/>
          <a:ext cx="889000" cy="13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55524</xdr:rowOff>
    </xdr:from>
    <xdr:to>
      <xdr:col>20</xdr:col>
      <xdr:colOff>38100</xdr:colOff>
      <xdr:row>76</xdr:row>
      <xdr:rowOff>157124</xdr:rowOff>
    </xdr:to>
    <xdr:sp macro="" textlink="">
      <xdr:nvSpPr>
        <xdr:cNvPr id="178" name="フローチャート: 判断 177"/>
        <xdr:cNvSpPr/>
      </xdr:nvSpPr>
      <xdr:spPr>
        <a:xfrm>
          <a:off x="3746500" y="1308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148251</xdr:rowOff>
    </xdr:from>
    <xdr:ext cx="469744" cy="259045"/>
    <xdr:sp macro="" textlink="">
      <xdr:nvSpPr>
        <xdr:cNvPr id="179" name="テキスト ボックス 178"/>
        <xdr:cNvSpPr txBox="1"/>
      </xdr:nvSpPr>
      <xdr:spPr>
        <a:xfrm>
          <a:off x="3562428" y="131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115651</xdr:rowOff>
    </xdr:from>
    <xdr:to>
      <xdr:col>15</xdr:col>
      <xdr:colOff>50800</xdr:colOff>
      <xdr:row>73</xdr:row>
      <xdr:rowOff>156982</xdr:rowOff>
    </xdr:to>
    <xdr:cxnSp macro="">
      <xdr:nvCxnSpPr>
        <xdr:cNvPr id="180" name="直線コネクタ 179"/>
        <xdr:cNvCxnSpPr/>
      </xdr:nvCxnSpPr>
      <xdr:spPr>
        <a:xfrm flipV="1">
          <a:off x="2019300" y="12460051"/>
          <a:ext cx="889000" cy="21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61559</xdr:rowOff>
    </xdr:from>
    <xdr:to>
      <xdr:col>15</xdr:col>
      <xdr:colOff>101600</xdr:colOff>
      <xdr:row>76</xdr:row>
      <xdr:rowOff>163159</xdr:rowOff>
    </xdr:to>
    <xdr:sp macro="" textlink="">
      <xdr:nvSpPr>
        <xdr:cNvPr id="181" name="フローチャート: 判断 180"/>
        <xdr:cNvSpPr/>
      </xdr:nvSpPr>
      <xdr:spPr>
        <a:xfrm>
          <a:off x="2857500" y="1309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154286</xdr:rowOff>
    </xdr:from>
    <xdr:ext cx="469744" cy="259045"/>
    <xdr:sp macro="" textlink="">
      <xdr:nvSpPr>
        <xdr:cNvPr id="182" name="テキスト ボックス 181"/>
        <xdr:cNvSpPr txBox="1"/>
      </xdr:nvSpPr>
      <xdr:spPr>
        <a:xfrm>
          <a:off x="2673428" y="1318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28601</xdr:rowOff>
    </xdr:from>
    <xdr:to>
      <xdr:col>10</xdr:col>
      <xdr:colOff>114300</xdr:colOff>
      <xdr:row>73</xdr:row>
      <xdr:rowOff>156982</xdr:rowOff>
    </xdr:to>
    <xdr:cxnSp macro="">
      <xdr:nvCxnSpPr>
        <xdr:cNvPr id="183" name="直線コネクタ 182"/>
        <xdr:cNvCxnSpPr/>
      </xdr:nvCxnSpPr>
      <xdr:spPr>
        <a:xfrm>
          <a:off x="1130300" y="12544451"/>
          <a:ext cx="889000" cy="12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68052</xdr:rowOff>
    </xdr:from>
    <xdr:to>
      <xdr:col>10</xdr:col>
      <xdr:colOff>165100</xdr:colOff>
      <xdr:row>76</xdr:row>
      <xdr:rowOff>169652</xdr:rowOff>
    </xdr:to>
    <xdr:sp macro="" textlink="">
      <xdr:nvSpPr>
        <xdr:cNvPr id="184" name="フローチャート: 判断 183"/>
        <xdr:cNvSpPr/>
      </xdr:nvSpPr>
      <xdr:spPr>
        <a:xfrm>
          <a:off x="1968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160779</xdr:rowOff>
    </xdr:from>
    <xdr:ext cx="469744" cy="259045"/>
    <xdr:sp macro="" textlink="">
      <xdr:nvSpPr>
        <xdr:cNvPr id="185" name="テキスト ボックス 184"/>
        <xdr:cNvSpPr txBox="1"/>
      </xdr:nvSpPr>
      <xdr:spPr>
        <a:xfrm>
          <a:off x="1784428" y="13190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45923</xdr:rowOff>
    </xdr:from>
    <xdr:to>
      <xdr:col>6</xdr:col>
      <xdr:colOff>38100</xdr:colOff>
      <xdr:row>76</xdr:row>
      <xdr:rowOff>147523</xdr:rowOff>
    </xdr:to>
    <xdr:sp macro="" textlink="">
      <xdr:nvSpPr>
        <xdr:cNvPr id="186" name="フローチャート: 判断 185"/>
        <xdr:cNvSpPr/>
      </xdr:nvSpPr>
      <xdr:spPr>
        <a:xfrm>
          <a:off x="1079500" y="1307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138650</xdr:rowOff>
    </xdr:from>
    <xdr:ext cx="469744" cy="259045"/>
    <xdr:sp macro="" textlink="">
      <xdr:nvSpPr>
        <xdr:cNvPr id="187" name="テキスト ボックス 186"/>
        <xdr:cNvSpPr txBox="1"/>
      </xdr:nvSpPr>
      <xdr:spPr>
        <a:xfrm>
          <a:off x="895428" y="1316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137546</xdr:rowOff>
    </xdr:from>
    <xdr:to>
      <xdr:col>24</xdr:col>
      <xdr:colOff>114300</xdr:colOff>
      <xdr:row>72</xdr:row>
      <xdr:rowOff>67696</xdr:rowOff>
    </xdr:to>
    <xdr:sp macro="" textlink="">
      <xdr:nvSpPr>
        <xdr:cNvPr id="193" name="楕円 192"/>
        <xdr:cNvSpPr/>
      </xdr:nvSpPr>
      <xdr:spPr>
        <a:xfrm>
          <a:off x="4584700" y="1231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160423</xdr:rowOff>
    </xdr:from>
    <xdr:ext cx="534377" cy="259045"/>
    <xdr:sp macro="" textlink="">
      <xdr:nvSpPr>
        <xdr:cNvPr id="194" name="維持補修費該当値テキスト"/>
        <xdr:cNvSpPr txBox="1"/>
      </xdr:nvSpPr>
      <xdr:spPr>
        <a:xfrm>
          <a:off x="4686300" y="1216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26721</xdr:rowOff>
    </xdr:from>
    <xdr:to>
      <xdr:col>20</xdr:col>
      <xdr:colOff>38100</xdr:colOff>
      <xdr:row>73</xdr:row>
      <xdr:rowOff>128321</xdr:rowOff>
    </xdr:to>
    <xdr:sp macro="" textlink="">
      <xdr:nvSpPr>
        <xdr:cNvPr id="195" name="楕円 194"/>
        <xdr:cNvSpPr/>
      </xdr:nvSpPr>
      <xdr:spPr>
        <a:xfrm>
          <a:off x="3746500" y="1254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144848</xdr:rowOff>
    </xdr:from>
    <xdr:ext cx="534377" cy="259045"/>
    <xdr:sp macro="" textlink="">
      <xdr:nvSpPr>
        <xdr:cNvPr id="196" name="テキスト ボックス 195"/>
        <xdr:cNvSpPr txBox="1"/>
      </xdr:nvSpPr>
      <xdr:spPr>
        <a:xfrm>
          <a:off x="3530111" y="1231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64851</xdr:rowOff>
    </xdr:from>
    <xdr:to>
      <xdr:col>15</xdr:col>
      <xdr:colOff>101600</xdr:colOff>
      <xdr:row>72</xdr:row>
      <xdr:rowOff>166451</xdr:rowOff>
    </xdr:to>
    <xdr:sp macro="" textlink="">
      <xdr:nvSpPr>
        <xdr:cNvPr id="197" name="楕円 196"/>
        <xdr:cNvSpPr/>
      </xdr:nvSpPr>
      <xdr:spPr>
        <a:xfrm>
          <a:off x="2857500" y="1240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11528</xdr:rowOff>
    </xdr:from>
    <xdr:ext cx="534377" cy="259045"/>
    <xdr:sp macro="" textlink="">
      <xdr:nvSpPr>
        <xdr:cNvPr id="198" name="テキスト ボックス 197"/>
        <xdr:cNvSpPr txBox="1"/>
      </xdr:nvSpPr>
      <xdr:spPr>
        <a:xfrm>
          <a:off x="2641111" y="1218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106182</xdr:rowOff>
    </xdr:from>
    <xdr:to>
      <xdr:col>10</xdr:col>
      <xdr:colOff>165100</xdr:colOff>
      <xdr:row>74</xdr:row>
      <xdr:rowOff>36332</xdr:rowOff>
    </xdr:to>
    <xdr:sp macro="" textlink="">
      <xdr:nvSpPr>
        <xdr:cNvPr id="199" name="楕円 198"/>
        <xdr:cNvSpPr/>
      </xdr:nvSpPr>
      <xdr:spPr>
        <a:xfrm>
          <a:off x="1968500" y="1262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52859</xdr:rowOff>
    </xdr:from>
    <xdr:ext cx="469744" cy="259045"/>
    <xdr:sp macro="" textlink="">
      <xdr:nvSpPr>
        <xdr:cNvPr id="200" name="テキスト ボックス 199"/>
        <xdr:cNvSpPr txBox="1"/>
      </xdr:nvSpPr>
      <xdr:spPr>
        <a:xfrm>
          <a:off x="1784428" y="12397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149251</xdr:rowOff>
    </xdr:from>
    <xdr:to>
      <xdr:col>6</xdr:col>
      <xdr:colOff>38100</xdr:colOff>
      <xdr:row>73</xdr:row>
      <xdr:rowOff>79401</xdr:rowOff>
    </xdr:to>
    <xdr:sp macro="" textlink="">
      <xdr:nvSpPr>
        <xdr:cNvPr id="201" name="楕円 200"/>
        <xdr:cNvSpPr/>
      </xdr:nvSpPr>
      <xdr:spPr>
        <a:xfrm>
          <a:off x="1079500" y="1249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95928</xdr:rowOff>
    </xdr:from>
    <xdr:ext cx="534377" cy="259045"/>
    <xdr:sp macro="" textlink="">
      <xdr:nvSpPr>
        <xdr:cNvPr id="202" name="テキスト ボックス 201"/>
        <xdr:cNvSpPr txBox="1"/>
      </xdr:nvSpPr>
      <xdr:spPr>
        <a:xfrm>
          <a:off x="863111" y="1226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109893</xdr:rowOff>
    </xdr:from>
    <xdr:to>
      <xdr:col>24</xdr:col>
      <xdr:colOff>62865</xdr:colOff>
      <xdr:row>98</xdr:row>
      <xdr:rowOff>105778</xdr:rowOff>
    </xdr:to>
    <xdr:cxnSp macro="">
      <xdr:nvCxnSpPr>
        <xdr:cNvPr id="227" name="直線コネクタ 226"/>
        <xdr:cNvCxnSpPr/>
      </xdr:nvCxnSpPr>
      <xdr:spPr>
        <a:xfrm flipV="1">
          <a:off x="4633595" y="15540393"/>
          <a:ext cx="1270" cy="136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109605</xdr:rowOff>
    </xdr:from>
    <xdr:ext cx="534377" cy="259045"/>
    <xdr:sp macro="" textlink="">
      <xdr:nvSpPr>
        <xdr:cNvPr id="228" name="扶助費最小値テキスト"/>
        <xdr:cNvSpPr txBox="1"/>
      </xdr:nvSpPr>
      <xdr:spPr>
        <a:xfrm>
          <a:off x="4686300" y="1691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105778</xdr:rowOff>
    </xdr:from>
    <xdr:to>
      <xdr:col>24</xdr:col>
      <xdr:colOff>152400</xdr:colOff>
      <xdr:row>98</xdr:row>
      <xdr:rowOff>105778</xdr:rowOff>
    </xdr:to>
    <xdr:cxnSp macro="">
      <xdr:nvCxnSpPr>
        <xdr:cNvPr id="229" name="直線コネクタ 228"/>
        <xdr:cNvCxnSpPr/>
      </xdr:nvCxnSpPr>
      <xdr:spPr>
        <a:xfrm>
          <a:off x="4546600" y="1690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56570</xdr:rowOff>
    </xdr:from>
    <xdr:ext cx="599010" cy="259045"/>
    <xdr:sp macro="" textlink="">
      <xdr:nvSpPr>
        <xdr:cNvPr id="230" name="扶助費最大値テキスト"/>
        <xdr:cNvSpPr txBox="1"/>
      </xdr:nvSpPr>
      <xdr:spPr>
        <a:xfrm>
          <a:off x="4686300" y="1531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109893</xdr:rowOff>
    </xdr:from>
    <xdr:to>
      <xdr:col>24</xdr:col>
      <xdr:colOff>152400</xdr:colOff>
      <xdr:row>90</xdr:row>
      <xdr:rowOff>109893</xdr:rowOff>
    </xdr:to>
    <xdr:cxnSp macro="">
      <xdr:nvCxnSpPr>
        <xdr:cNvPr id="231" name="直線コネクタ 230"/>
        <xdr:cNvCxnSpPr/>
      </xdr:nvCxnSpPr>
      <xdr:spPr>
        <a:xfrm>
          <a:off x="4546600" y="1554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144614</xdr:rowOff>
    </xdr:from>
    <xdr:to>
      <xdr:col>24</xdr:col>
      <xdr:colOff>63500</xdr:colOff>
      <xdr:row>92</xdr:row>
      <xdr:rowOff>31547</xdr:rowOff>
    </xdr:to>
    <xdr:cxnSp macro="">
      <xdr:nvCxnSpPr>
        <xdr:cNvPr id="232" name="直線コネクタ 231"/>
        <xdr:cNvCxnSpPr/>
      </xdr:nvCxnSpPr>
      <xdr:spPr>
        <a:xfrm flipV="1">
          <a:off x="3797300" y="15746564"/>
          <a:ext cx="838200" cy="5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29012</xdr:rowOff>
    </xdr:from>
    <xdr:ext cx="599010" cy="259045"/>
    <xdr:sp macro="" textlink="">
      <xdr:nvSpPr>
        <xdr:cNvPr id="233" name="扶助費平均値テキスト"/>
        <xdr:cNvSpPr txBox="1"/>
      </xdr:nvSpPr>
      <xdr:spPr>
        <a:xfrm>
          <a:off x="4686300" y="163167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50585</xdr:rowOff>
    </xdr:from>
    <xdr:to>
      <xdr:col>24</xdr:col>
      <xdr:colOff>114300</xdr:colOff>
      <xdr:row>95</xdr:row>
      <xdr:rowOff>152185</xdr:rowOff>
    </xdr:to>
    <xdr:sp macro="" textlink="">
      <xdr:nvSpPr>
        <xdr:cNvPr id="234" name="フローチャート: 判断 233"/>
        <xdr:cNvSpPr/>
      </xdr:nvSpPr>
      <xdr:spPr>
        <a:xfrm>
          <a:off x="45847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31547</xdr:rowOff>
    </xdr:from>
    <xdr:to>
      <xdr:col>19</xdr:col>
      <xdr:colOff>177800</xdr:colOff>
      <xdr:row>92</xdr:row>
      <xdr:rowOff>88798</xdr:rowOff>
    </xdr:to>
    <xdr:cxnSp macro="">
      <xdr:nvCxnSpPr>
        <xdr:cNvPr id="235" name="直線コネクタ 234"/>
        <xdr:cNvCxnSpPr/>
      </xdr:nvCxnSpPr>
      <xdr:spPr>
        <a:xfrm flipV="1">
          <a:off x="2908300" y="15804947"/>
          <a:ext cx="889000" cy="5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76200</xdr:rowOff>
    </xdr:from>
    <xdr:to>
      <xdr:col>20</xdr:col>
      <xdr:colOff>38100</xdr:colOff>
      <xdr:row>96</xdr:row>
      <xdr:rowOff>6350</xdr:rowOff>
    </xdr:to>
    <xdr:sp macro="" textlink="">
      <xdr:nvSpPr>
        <xdr:cNvPr id="236" name="フローチャート: 判断 235"/>
        <xdr:cNvSpPr/>
      </xdr:nvSpPr>
      <xdr:spPr>
        <a:xfrm>
          <a:off x="3746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168927</xdr:rowOff>
    </xdr:from>
    <xdr:ext cx="599010" cy="259045"/>
    <xdr:sp macro="" textlink="">
      <xdr:nvSpPr>
        <xdr:cNvPr id="237" name="テキスト ボックス 236"/>
        <xdr:cNvSpPr txBox="1"/>
      </xdr:nvSpPr>
      <xdr:spPr>
        <a:xfrm>
          <a:off x="3497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88798</xdr:rowOff>
    </xdr:from>
    <xdr:to>
      <xdr:col>15</xdr:col>
      <xdr:colOff>50800</xdr:colOff>
      <xdr:row>92</xdr:row>
      <xdr:rowOff>121323</xdr:rowOff>
    </xdr:to>
    <xdr:cxnSp macro="">
      <xdr:nvCxnSpPr>
        <xdr:cNvPr id="238" name="直線コネクタ 237"/>
        <xdr:cNvCxnSpPr/>
      </xdr:nvCxnSpPr>
      <xdr:spPr>
        <a:xfrm flipV="1">
          <a:off x="2019300" y="15862198"/>
          <a:ext cx="889000" cy="3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141732</xdr:rowOff>
    </xdr:from>
    <xdr:to>
      <xdr:col>15</xdr:col>
      <xdr:colOff>101600</xdr:colOff>
      <xdr:row>96</xdr:row>
      <xdr:rowOff>71882</xdr:rowOff>
    </xdr:to>
    <xdr:sp macro="" textlink="">
      <xdr:nvSpPr>
        <xdr:cNvPr id="239" name="フローチャート: 判断 238"/>
        <xdr:cNvSpPr/>
      </xdr:nvSpPr>
      <xdr:spPr>
        <a:xfrm>
          <a:off x="2857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63009</xdr:rowOff>
    </xdr:from>
    <xdr:ext cx="599010" cy="259045"/>
    <xdr:sp macro="" textlink="">
      <xdr:nvSpPr>
        <xdr:cNvPr id="240" name="テキスト ボックス 239"/>
        <xdr:cNvSpPr txBox="1"/>
      </xdr:nvSpPr>
      <xdr:spPr>
        <a:xfrm>
          <a:off x="2608795" y="1652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121323</xdr:rowOff>
    </xdr:from>
    <xdr:to>
      <xdr:col>10</xdr:col>
      <xdr:colOff>114300</xdr:colOff>
      <xdr:row>93</xdr:row>
      <xdr:rowOff>33910</xdr:rowOff>
    </xdr:to>
    <xdr:cxnSp macro="">
      <xdr:nvCxnSpPr>
        <xdr:cNvPr id="241" name="直線コネクタ 240"/>
        <xdr:cNvCxnSpPr/>
      </xdr:nvCxnSpPr>
      <xdr:spPr>
        <a:xfrm flipV="1">
          <a:off x="1130300" y="15894723"/>
          <a:ext cx="889000" cy="8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8052</xdr:rowOff>
    </xdr:from>
    <xdr:to>
      <xdr:col>10</xdr:col>
      <xdr:colOff>165100</xdr:colOff>
      <xdr:row>96</xdr:row>
      <xdr:rowOff>109652</xdr:rowOff>
    </xdr:to>
    <xdr:sp macro="" textlink="">
      <xdr:nvSpPr>
        <xdr:cNvPr id="242" name="フローチャート: 判断 241"/>
        <xdr:cNvSpPr/>
      </xdr:nvSpPr>
      <xdr:spPr>
        <a:xfrm>
          <a:off x="1968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100779</xdr:rowOff>
    </xdr:from>
    <xdr:ext cx="534377" cy="259045"/>
    <xdr:sp macro="" textlink="">
      <xdr:nvSpPr>
        <xdr:cNvPr id="243" name="テキスト ボックス 242"/>
        <xdr:cNvSpPr txBox="1"/>
      </xdr:nvSpPr>
      <xdr:spPr>
        <a:xfrm>
          <a:off x="1752111" y="1655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77572</xdr:rowOff>
    </xdr:from>
    <xdr:to>
      <xdr:col>6</xdr:col>
      <xdr:colOff>38100</xdr:colOff>
      <xdr:row>97</xdr:row>
      <xdr:rowOff>7722</xdr:rowOff>
    </xdr:to>
    <xdr:sp macro="" textlink="">
      <xdr:nvSpPr>
        <xdr:cNvPr id="244" name="フローチャート: 判断 243"/>
        <xdr:cNvSpPr/>
      </xdr:nvSpPr>
      <xdr:spPr>
        <a:xfrm>
          <a:off x="1079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170299</xdr:rowOff>
    </xdr:from>
    <xdr:ext cx="534377" cy="259045"/>
    <xdr:sp macro="" textlink="">
      <xdr:nvSpPr>
        <xdr:cNvPr id="245" name="テキスト ボックス 244"/>
        <xdr:cNvSpPr txBox="1"/>
      </xdr:nvSpPr>
      <xdr:spPr>
        <a:xfrm>
          <a:off x="863111" y="1662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93814</xdr:rowOff>
    </xdr:from>
    <xdr:to>
      <xdr:col>24</xdr:col>
      <xdr:colOff>114300</xdr:colOff>
      <xdr:row>92</xdr:row>
      <xdr:rowOff>23964</xdr:rowOff>
    </xdr:to>
    <xdr:sp macro="" textlink="">
      <xdr:nvSpPr>
        <xdr:cNvPr id="251" name="楕円 250"/>
        <xdr:cNvSpPr/>
      </xdr:nvSpPr>
      <xdr:spPr>
        <a:xfrm>
          <a:off x="4584700" y="1569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116691</xdr:rowOff>
    </xdr:from>
    <xdr:ext cx="599010" cy="259045"/>
    <xdr:sp macro="" textlink="">
      <xdr:nvSpPr>
        <xdr:cNvPr id="252" name="扶助費該当値テキスト"/>
        <xdr:cNvSpPr txBox="1"/>
      </xdr:nvSpPr>
      <xdr:spPr>
        <a:xfrm>
          <a:off x="4686300" y="1554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152197</xdr:rowOff>
    </xdr:from>
    <xdr:to>
      <xdr:col>20</xdr:col>
      <xdr:colOff>38100</xdr:colOff>
      <xdr:row>92</xdr:row>
      <xdr:rowOff>82347</xdr:rowOff>
    </xdr:to>
    <xdr:sp macro="" textlink="">
      <xdr:nvSpPr>
        <xdr:cNvPr id="253" name="楕円 252"/>
        <xdr:cNvSpPr/>
      </xdr:nvSpPr>
      <xdr:spPr>
        <a:xfrm>
          <a:off x="3746500" y="1575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98874</xdr:rowOff>
    </xdr:from>
    <xdr:ext cx="599010" cy="259045"/>
    <xdr:sp macro="" textlink="">
      <xdr:nvSpPr>
        <xdr:cNvPr id="254" name="テキスト ボックス 253"/>
        <xdr:cNvSpPr txBox="1"/>
      </xdr:nvSpPr>
      <xdr:spPr>
        <a:xfrm>
          <a:off x="3497795" y="15529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37998</xdr:rowOff>
    </xdr:from>
    <xdr:to>
      <xdr:col>15</xdr:col>
      <xdr:colOff>101600</xdr:colOff>
      <xdr:row>92</xdr:row>
      <xdr:rowOff>139598</xdr:rowOff>
    </xdr:to>
    <xdr:sp macro="" textlink="">
      <xdr:nvSpPr>
        <xdr:cNvPr id="255" name="楕円 254"/>
        <xdr:cNvSpPr/>
      </xdr:nvSpPr>
      <xdr:spPr>
        <a:xfrm>
          <a:off x="2857500" y="1581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156125</xdr:rowOff>
    </xdr:from>
    <xdr:ext cx="599010" cy="259045"/>
    <xdr:sp macro="" textlink="">
      <xdr:nvSpPr>
        <xdr:cNvPr id="256" name="テキスト ボックス 255"/>
        <xdr:cNvSpPr txBox="1"/>
      </xdr:nvSpPr>
      <xdr:spPr>
        <a:xfrm>
          <a:off x="2608795" y="1558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70523</xdr:rowOff>
    </xdr:from>
    <xdr:to>
      <xdr:col>10</xdr:col>
      <xdr:colOff>165100</xdr:colOff>
      <xdr:row>93</xdr:row>
      <xdr:rowOff>673</xdr:rowOff>
    </xdr:to>
    <xdr:sp macro="" textlink="">
      <xdr:nvSpPr>
        <xdr:cNvPr id="257" name="楕円 256"/>
        <xdr:cNvSpPr/>
      </xdr:nvSpPr>
      <xdr:spPr>
        <a:xfrm>
          <a:off x="1968500" y="1584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17200</xdr:rowOff>
    </xdr:from>
    <xdr:ext cx="599010" cy="259045"/>
    <xdr:sp macro="" textlink="">
      <xdr:nvSpPr>
        <xdr:cNvPr id="258" name="テキスト ボックス 257"/>
        <xdr:cNvSpPr txBox="1"/>
      </xdr:nvSpPr>
      <xdr:spPr>
        <a:xfrm>
          <a:off x="1719795" y="1561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154560</xdr:rowOff>
    </xdr:from>
    <xdr:to>
      <xdr:col>6</xdr:col>
      <xdr:colOff>38100</xdr:colOff>
      <xdr:row>93</xdr:row>
      <xdr:rowOff>84710</xdr:rowOff>
    </xdr:to>
    <xdr:sp macro="" textlink="">
      <xdr:nvSpPr>
        <xdr:cNvPr id="259" name="楕円 258"/>
        <xdr:cNvSpPr/>
      </xdr:nvSpPr>
      <xdr:spPr>
        <a:xfrm>
          <a:off x="1079500" y="159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101237</xdr:rowOff>
    </xdr:from>
    <xdr:ext cx="599010" cy="259045"/>
    <xdr:sp macro="" textlink="">
      <xdr:nvSpPr>
        <xdr:cNvPr id="260" name="テキスト ボックス 259"/>
        <xdr:cNvSpPr txBox="1"/>
      </xdr:nvSpPr>
      <xdr:spPr>
        <a:xfrm>
          <a:off x="830795" y="15703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4" name="テキスト ボックス 273"/>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103856</xdr:rowOff>
    </xdr:from>
    <xdr:to>
      <xdr:col>54</xdr:col>
      <xdr:colOff>189865</xdr:colOff>
      <xdr:row>37</xdr:row>
      <xdr:rowOff>82916</xdr:rowOff>
    </xdr:to>
    <xdr:cxnSp macro="">
      <xdr:nvCxnSpPr>
        <xdr:cNvPr id="282" name="直線コネクタ 281"/>
        <xdr:cNvCxnSpPr/>
      </xdr:nvCxnSpPr>
      <xdr:spPr>
        <a:xfrm flipV="1">
          <a:off x="10475595" y="5418806"/>
          <a:ext cx="1270" cy="100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86743</xdr:rowOff>
    </xdr:from>
    <xdr:ext cx="469744" cy="259045"/>
    <xdr:sp macro="" textlink="">
      <xdr:nvSpPr>
        <xdr:cNvPr id="283" name="補助費等最小値テキスト"/>
        <xdr:cNvSpPr txBox="1"/>
      </xdr:nvSpPr>
      <xdr:spPr>
        <a:xfrm>
          <a:off x="10528300" y="643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82916</xdr:rowOff>
    </xdr:from>
    <xdr:to>
      <xdr:col>55</xdr:col>
      <xdr:colOff>88900</xdr:colOff>
      <xdr:row>37</xdr:row>
      <xdr:rowOff>82916</xdr:rowOff>
    </xdr:to>
    <xdr:cxnSp macro="">
      <xdr:nvCxnSpPr>
        <xdr:cNvPr id="284" name="直線コネクタ 283"/>
        <xdr:cNvCxnSpPr/>
      </xdr:nvCxnSpPr>
      <xdr:spPr>
        <a:xfrm>
          <a:off x="10388600" y="642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50533</xdr:rowOff>
    </xdr:from>
    <xdr:ext cx="534377" cy="259045"/>
    <xdr:sp macro="" textlink="">
      <xdr:nvSpPr>
        <xdr:cNvPr id="285" name="補助費等最大値テキスト"/>
        <xdr:cNvSpPr txBox="1"/>
      </xdr:nvSpPr>
      <xdr:spPr>
        <a:xfrm>
          <a:off x="10528300" y="519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103856</xdr:rowOff>
    </xdr:from>
    <xdr:to>
      <xdr:col>55</xdr:col>
      <xdr:colOff>88900</xdr:colOff>
      <xdr:row>31</xdr:row>
      <xdr:rowOff>103856</xdr:rowOff>
    </xdr:to>
    <xdr:cxnSp macro="">
      <xdr:nvCxnSpPr>
        <xdr:cNvPr id="286" name="直線コネクタ 285"/>
        <xdr:cNvCxnSpPr/>
      </xdr:nvCxnSpPr>
      <xdr:spPr>
        <a:xfrm>
          <a:off x="10388600" y="5418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34773</xdr:rowOff>
    </xdr:from>
    <xdr:to>
      <xdr:col>55</xdr:col>
      <xdr:colOff>0</xdr:colOff>
      <xdr:row>31</xdr:row>
      <xdr:rowOff>103856</xdr:rowOff>
    </xdr:to>
    <xdr:cxnSp macro="">
      <xdr:nvCxnSpPr>
        <xdr:cNvPr id="287" name="直線コネクタ 286"/>
        <xdr:cNvCxnSpPr/>
      </xdr:nvCxnSpPr>
      <xdr:spPr>
        <a:xfrm>
          <a:off x="9639300" y="5178273"/>
          <a:ext cx="838200" cy="24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112635</xdr:rowOff>
    </xdr:from>
    <xdr:ext cx="534377" cy="259045"/>
    <xdr:sp macro="" textlink="">
      <xdr:nvSpPr>
        <xdr:cNvPr id="288" name="補助費等平均値テキスト"/>
        <xdr:cNvSpPr txBox="1"/>
      </xdr:nvSpPr>
      <xdr:spPr>
        <a:xfrm>
          <a:off x="10528300" y="5941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134208</xdr:rowOff>
    </xdr:from>
    <xdr:to>
      <xdr:col>55</xdr:col>
      <xdr:colOff>50800</xdr:colOff>
      <xdr:row>35</xdr:row>
      <xdr:rowOff>64358</xdr:rowOff>
    </xdr:to>
    <xdr:sp macro="" textlink="">
      <xdr:nvSpPr>
        <xdr:cNvPr id="289" name="フローチャート: 判断 288"/>
        <xdr:cNvSpPr/>
      </xdr:nvSpPr>
      <xdr:spPr>
        <a:xfrm>
          <a:off x="10426700" y="59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34773</xdr:rowOff>
    </xdr:from>
    <xdr:to>
      <xdr:col>50</xdr:col>
      <xdr:colOff>114300</xdr:colOff>
      <xdr:row>32</xdr:row>
      <xdr:rowOff>15913</xdr:rowOff>
    </xdr:to>
    <xdr:cxnSp macro="">
      <xdr:nvCxnSpPr>
        <xdr:cNvPr id="290" name="直線コネクタ 289"/>
        <xdr:cNvCxnSpPr/>
      </xdr:nvCxnSpPr>
      <xdr:spPr>
        <a:xfrm flipV="1">
          <a:off x="8750300" y="5178273"/>
          <a:ext cx="889000" cy="32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116812</xdr:rowOff>
    </xdr:from>
    <xdr:to>
      <xdr:col>50</xdr:col>
      <xdr:colOff>165100</xdr:colOff>
      <xdr:row>35</xdr:row>
      <xdr:rowOff>46962</xdr:rowOff>
    </xdr:to>
    <xdr:sp macro="" textlink="">
      <xdr:nvSpPr>
        <xdr:cNvPr id="291" name="フローチャート: 判断 290"/>
        <xdr:cNvSpPr/>
      </xdr:nvSpPr>
      <xdr:spPr>
        <a:xfrm>
          <a:off x="9588500" y="5946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38089</xdr:rowOff>
    </xdr:from>
    <xdr:ext cx="534377" cy="259045"/>
    <xdr:sp macro="" textlink="">
      <xdr:nvSpPr>
        <xdr:cNvPr id="292" name="テキスト ボックス 291"/>
        <xdr:cNvSpPr txBox="1"/>
      </xdr:nvSpPr>
      <xdr:spPr>
        <a:xfrm>
          <a:off x="9372111" y="603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15913</xdr:rowOff>
    </xdr:from>
    <xdr:to>
      <xdr:col>45</xdr:col>
      <xdr:colOff>177800</xdr:colOff>
      <xdr:row>32</xdr:row>
      <xdr:rowOff>20919</xdr:rowOff>
    </xdr:to>
    <xdr:cxnSp macro="">
      <xdr:nvCxnSpPr>
        <xdr:cNvPr id="293" name="直線コネクタ 292"/>
        <xdr:cNvCxnSpPr/>
      </xdr:nvCxnSpPr>
      <xdr:spPr>
        <a:xfrm flipV="1">
          <a:off x="7861300" y="5502313"/>
          <a:ext cx="889000" cy="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116835</xdr:rowOff>
    </xdr:from>
    <xdr:to>
      <xdr:col>46</xdr:col>
      <xdr:colOff>38100</xdr:colOff>
      <xdr:row>35</xdr:row>
      <xdr:rowOff>46985</xdr:rowOff>
    </xdr:to>
    <xdr:sp macro="" textlink="">
      <xdr:nvSpPr>
        <xdr:cNvPr id="294" name="フローチャート: 判断 293"/>
        <xdr:cNvSpPr/>
      </xdr:nvSpPr>
      <xdr:spPr>
        <a:xfrm>
          <a:off x="8699500" y="59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38112</xdr:rowOff>
    </xdr:from>
    <xdr:ext cx="534377" cy="259045"/>
    <xdr:sp macro="" textlink="">
      <xdr:nvSpPr>
        <xdr:cNvPr id="295" name="テキスト ボックス 294"/>
        <xdr:cNvSpPr txBox="1"/>
      </xdr:nvSpPr>
      <xdr:spPr>
        <a:xfrm>
          <a:off x="8483111" y="603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20919</xdr:rowOff>
    </xdr:from>
    <xdr:to>
      <xdr:col>41</xdr:col>
      <xdr:colOff>50800</xdr:colOff>
      <xdr:row>32</xdr:row>
      <xdr:rowOff>26772</xdr:rowOff>
    </xdr:to>
    <xdr:cxnSp macro="">
      <xdr:nvCxnSpPr>
        <xdr:cNvPr id="296" name="直線コネクタ 295"/>
        <xdr:cNvCxnSpPr/>
      </xdr:nvCxnSpPr>
      <xdr:spPr>
        <a:xfrm flipV="1">
          <a:off x="6972300" y="5507319"/>
          <a:ext cx="889000" cy="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121727</xdr:rowOff>
    </xdr:from>
    <xdr:to>
      <xdr:col>41</xdr:col>
      <xdr:colOff>101600</xdr:colOff>
      <xdr:row>35</xdr:row>
      <xdr:rowOff>51877</xdr:rowOff>
    </xdr:to>
    <xdr:sp macro="" textlink="">
      <xdr:nvSpPr>
        <xdr:cNvPr id="297" name="フローチャート: 判断 296"/>
        <xdr:cNvSpPr/>
      </xdr:nvSpPr>
      <xdr:spPr>
        <a:xfrm>
          <a:off x="7810500" y="595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43004</xdr:rowOff>
    </xdr:from>
    <xdr:ext cx="534377" cy="259045"/>
    <xdr:sp macro="" textlink="">
      <xdr:nvSpPr>
        <xdr:cNvPr id="298" name="テキスト ボックス 297"/>
        <xdr:cNvSpPr txBox="1"/>
      </xdr:nvSpPr>
      <xdr:spPr>
        <a:xfrm>
          <a:off x="7594111" y="60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121590</xdr:rowOff>
    </xdr:from>
    <xdr:to>
      <xdr:col>36</xdr:col>
      <xdr:colOff>165100</xdr:colOff>
      <xdr:row>35</xdr:row>
      <xdr:rowOff>51740</xdr:rowOff>
    </xdr:to>
    <xdr:sp macro="" textlink="">
      <xdr:nvSpPr>
        <xdr:cNvPr id="299" name="フローチャート: 判断 298"/>
        <xdr:cNvSpPr/>
      </xdr:nvSpPr>
      <xdr:spPr>
        <a:xfrm>
          <a:off x="6921500" y="595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42867</xdr:rowOff>
    </xdr:from>
    <xdr:ext cx="534377" cy="259045"/>
    <xdr:sp macro="" textlink="">
      <xdr:nvSpPr>
        <xdr:cNvPr id="300" name="テキスト ボックス 299"/>
        <xdr:cNvSpPr txBox="1"/>
      </xdr:nvSpPr>
      <xdr:spPr>
        <a:xfrm>
          <a:off x="6705111" y="604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53056</xdr:rowOff>
    </xdr:from>
    <xdr:to>
      <xdr:col>55</xdr:col>
      <xdr:colOff>50800</xdr:colOff>
      <xdr:row>31</xdr:row>
      <xdr:rowOff>154656</xdr:rowOff>
    </xdr:to>
    <xdr:sp macro="" textlink="">
      <xdr:nvSpPr>
        <xdr:cNvPr id="306" name="楕円 305"/>
        <xdr:cNvSpPr/>
      </xdr:nvSpPr>
      <xdr:spPr>
        <a:xfrm>
          <a:off x="10426700" y="536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6083</xdr:rowOff>
    </xdr:from>
    <xdr:ext cx="534377" cy="259045"/>
    <xdr:sp macro="" textlink="">
      <xdr:nvSpPr>
        <xdr:cNvPr id="307" name="補助費等該当値テキスト"/>
        <xdr:cNvSpPr txBox="1"/>
      </xdr:nvSpPr>
      <xdr:spPr>
        <a:xfrm>
          <a:off x="10528300" y="532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155423</xdr:rowOff>
    </xdr:from>
    <xdr:to>
      <xdr:col>50</xdr:col>
      <xdr:colOff>165100</xdr:colOff>
      <xdr:row>30</xdr:row>
      <xdr:rowOff>85573</xdr:rowOff>
    </xdr:to>
    <xdr:sp macro="" textlink="">
      <xdr:nvSpPr>
        <xdr:cNvPr id="308" name="楕円 307"/>
        <xdr:cNvSpPr/>
      </xdr:nvSpPr>
      <xdr:spPr>
        <a:xfrm>
          <a:off x="9588500" y="512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28</xdr:row>
      <xdr:rowOff>102100</xdr:rowOff>
    </xdr:from>
    <xdr:ext cx="534377" cy="259045"/>
    <xdr:sp macro="" textlink="">
      <xdr:nvSpPr>
        <xdr:cNvPr id="309" name="テキスト ボックス 308"/>
        <xdr:cNvSpPr txBox="1"/>
      </xdr:nvSpPr>
      <xdr:spPr>
        <a:xfrm>
          <a:off x="9372111" y="490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136563</xdr:rowOff>
    </xdr:from>
    <xdr:to>
      <xdr:col>46</xdr:col>
      <xdr:colOff>38100</xdr:colOff>
      <xdr:row>32</xdr:row>
      <xdr:rowOff>66713</xdr:rowOff>
    </xdr:to>
    <xdr:sp macro="" textlink="">
      <xdr:nvSpPr>
        <xdr:cNvPr id="310" name="楕円 309"/>
        <xdr:cNvSpPr/>
      </xdr:nvSpPr>
      <xdr:spPr>
        <a:xfrm>
          <a:off x="8699500" y="545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30</xdr:row>
      <xdr:rowOff>83240</xdr:rowOff>
    </xdr:from>
    <xdr:ext cx="534377" cy="259045"/>
    <xdr:sp macro="" textlink="">
      <xdr:nvSpPr>
        <xdr:cNvPr id="311" name="テキスト ボックス 310"/>
        <xdr:cNvSpPr txBox="1"/>
      </xdr:nvSpPr>
      <xdr:spPr>
        <a:xfrm>
          <a:off x="8483111" y="522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141569</xdr:rowOff>
    </xdr:from>
    <xdr:to>
      <xdr:col>41</xdr:col>
      <xdr:colOff>101600</xdr:colOff>
      <xdr:row>32</xdr:row>
      <xdr:rowOff>71719</xdr:rowOff>
    </xdr:to>
    <xdr:sp macro="" textlink="">
      <xdr:nvSpPr>
        <xdr:cNvPr id="312" name="楕円 311"/>
        <xdr:cNvSpPr/>
      </xdr:nvSpPr>
      <xdr:spPr>
        <a:xfrm>
          <a:off x="7810500" y="545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30</xdr:row>
      <xdr:rowOff>88246</xdr:rowOff>
    </xdr:from>
    <xdr:ext cx="534377" cy="259045"/>
    <xdr:sp macro="" textlink="">
      <xdr:nvSpPr>
        <xdr:cNvPr id="313" name="テキスト ボックス 312"/>
        <xdr:cNvSpPr txBox="1"/>
      </xdr:nvSpPr>
      <xdr:spPr>
        <a:xfrm>
          <a:off x="7594111" y="523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147422</xdr:rowOff>
    </xdr:from>
    <xdr:to>
      <xdr:col>36</xdr:col>
      <xdr:colOff>165100</xdr:colOff>
      <xdr:row>32</xdr:row>
      <xdr:rowOff>77572</xdr:rowOff>
    </xdr:to>
    <xdr:sp macro="" textlink="">
      <xdr:nvSpPr>
        <xdr:cNvPr id="314" name="楕円 313"/>
        <xdr:cNvSpPr/>
      </xdr:nvSpPr>
      <xdr:spPr>
        <a:xfrm>
          <a:off x="6921500" y="546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30</xdr:row>
      <xdr:rowOff>94099</xdr:rowOff>
    </xdr:from>
    <xdr:ext cx="534377" cy="259045"/>
    <xdr:sp macro="" textlink="">
      <xdr:nvSpPr>
        <xdr:cNvPr id="315" name="テキスト ボックス 314"/>
        <xdr:cNvSpPr txBox="1"/>
      </xdr:nvSpPr>
      <xdr:spPr>
        <a:xfrm>
          <a:off x="6705111" y="523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6" name="テキスト ボックス 325"/>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8" name="テキスト ボックス 327"/>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107772</xdr:rowOff>
    </xdr:from>
    <xdr:to>
      <xdr:col>54</xdr:col>
      <xdr:colOff>189865</xdr:colOff>
      <xdr:row>58</xdr:row>
      <xdr:rowOff>170904</xdr:rowOff>
    </xdr:to>
    <xdr:cxnSp macro="">
      <xdr:nvCxnSpPr>
        <xdr:cNvPr id="340" name="直線コネクタ 339"/>
        <xdr:cNvCxnSpPr/>
      </xdr:nvCxnSpPr>
      <xdr:spPr>
        <a:xfrm flipV="1">
          <a:off x="10475595" y="8680272"/>
          <a:ext cx="1270" cy="143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3281</xdr:rowOff>
    </xdr:from>
    <xdr:ext cx="534377" cy="259045"/>
    <xdr:sp macro="" textlink="">
      <xdr:nvSpPr>
        <xdr:cNvPr id="341" name="普通建設事業費最小値テキスト"/>
        <xdr:cNvSpPr txBox="1"/>
      </xdr:nvSpPr>
      <xdr:spPr>
        <a:xfrm>
          <a:off x="10528300" y="1011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170904</xdr:rowOff>
    </xdr:from>
    <xdr:to>
      <xdr:col>55</xdr:col>
      <xdr:colOff>88900</xdr:colOff>
      <xdr:row>58</xdr:row>
      <xdr:rowOff>170904</xdr:rowOff>
    </xdr:to>
    <xdr:cxnSp macro="">
      <xdr:nvCxnSpPr>
        <xdr:cNvPr id="342" name="直線コネクタ 341"/>
        <xdr:cNvCxnSpPr/>
      </xdr:nvCxnSpPr>
      <xdr:spPr>
        <a:xfrm>
          <a:off x="10388600" y="1011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54449</xdr:rowOff>
    </xdr:from>
    <xdr:ext cx="534377" cy="259045"/>
    <xdr:sp macro="" textlink="">
      <xdr:nvSpPr>
        <xdr:cNvPr id="343" name="普通建設事業費最大値テキスト"/>
        <xdr:cNvSpPr txBox="1"/>
      </xdr:nvSpPr>
      <xdr:spPr>
        <a:xfrm>
          <a:off x="10528300" y="845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107772</xdr:rowOff>
    </xdr:from>
    <xdr:to>
      <xdr:col>55</xdr:col>
      <xdr:colOff>88900</xdr:colOff>
      <xdr:row>50</xdr:row>
      <xdr:rowOff>107772</xdr:rowOff>
    </xdr:to>
    <xdr:cxnSp macro="">
      <xdr:nvCxnSpPr>
        <xdr:cNvPr id="344" name="直線コネクタ 343"/>
        <xdr:cNvCxnSpPr/>
      </xdr:nvCxnSpPr>
      <xdr:spPr>
        <a:xfrm>
          <a:off x="10388600" y="8680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91522</xdr:rowOff>
    </xdr:from>
    <xdr:to>
      <xdr:col>55</xdr:col>
      <xdr:colOff>0</xdr:colOff>
      <xdr:row>55</xdr:row>
      <xdr:rowOff>165646</xdr:rowOff>
    </xdr:to>
    <xdr:cxnSp macro="">
      <xdr:nvCxnSpPr>
        <xdr:cNvPr id="345" name="直線コネクタ 344"/>
        <xdr:cNvCxnSpPr/>
      </xdr:nvCxnSpPr>
      <xdr:spPr>
        <a:xfrm flipV="1">
          <a:off x="9639300" y="9521272"/>
          <a:ext cx="838200" cy="7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122800</xdr:rowOff>
    </xdr:from>
    <xdr:ext cx="534377" cy="259045"/>
    <xdr:sp macro="" textlink="">
      <xdr:nvSpPr>
        <xdr:cNvPr id="346" name="普通建設事業費平均値テキスト"/>
        <xdr:cNvSpPr txBox="1"/>
      </xdr:nvSpPr>
      <xdr:spPr>
        <a:xfrm>
          <a:off x="10528300" y="9552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144373</xdr:rowOff>
    </xdr:from>
    <xdr:to>
      <xdr:col>55</xdr:col>
      <xdr:colOff>50800</xdr:colOff>
      <xdr:row>56</xdr:row>
      <xdr:rowOff>74523</xdr:rowOff>
    </xdr:to>
    <xdr:sp macro="" textlink="">
      <xdr:nvSpPr>
        <xdr:cNvPr id="347" name="フローチャート: 判断 346"/>
        <xdr:cNvSpPr/>
      </xdr:nvSpPr>
      <xdr:spPr>
        <a:xfrm>
          <a:off x="104267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27515</xdr:rowOff>
    </xdr:from>
    <xdr:to>
      <xdr:col>50</xdr:col>
      <xdr:colOff>114300</xdr:colOff>
      <xdr:row>55</xdr:row>
      <xdr:rowOff>165646</xdr:rowOff>
    </xdr:to>
    <xdr:cxnSp macro="">
      <xdr:nvCxnSpPr>
        <xdr:cNvPr id="348" name="直線コネクタ 347"/>
        <xdr:cNvCxnSpPr/>
      </xdr:nvCxnSpPr>
      <xdr:spPr>
        <a:xfrm>
          <a:off x="8750300" y="9457265"/>
          <a:ext cx="889000" cy="13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5175</xdr:rowOff>
    </xdr:from>
    <xdr:to>
      <xdr:col>50</xdr:col>
      <xdr:colOff>165100</xdr:colOff>
      <xdr:row>56</xdr:row>
      <xdr:rowOff>106775</xdr:rowOff>
    </xdr:to>
    <xdr:sp macro="" textlink="">
      <xdr:nvSpPr>
        <xdr:cNvPr id="349" name="フローチャート: 判断 348"/>
        <xdr:cNvSpPr/>
      </xdr:nvSpPr>
      <xdr:spPr>
        <a:xfrm>
          <a:off x="95885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97902</xdr:rowOff>
    </xdr:from>
    <xdr:ext cx="534377" cy="259045"/>
    <xdr:sp macro="" textlink="">
      <xdr:nvSpPr>
        <xdr:cNvPr id="350" name="テキスト ボックス 349"/>
        <xdr:cNvSpPr txBox="1"/>
      </xdr:nvSpPr>
      <xdr:spPr>
        <a:xfrm>
          <a:off x="9372111" y="96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170142</xdr:rowOff>
    </xdr:from>
    <xdr:to>
      <xdr:col>45</xdr:col>
      <xdr:colOff>177800</xdr:colOff>
      <xdr:row>55</xdr:row>
      <xdr:rowOff>27515</xdr:rowOff>
    </xdr:to>
    <xdr:cxnSp macro="">
      <xdr:nvCxnSpPr>
        <xdr:cNvPr id="351" name="直線コネクタ 350"/>
        <xdr:cNvCxnSpPr/>
      </xdr:nvCxnSpPr>
      <xdr:spPr>
        <a:xfrm>
          <a:off x="7861300" y="9256992"/>
          <a:ext cx="889000" cy="20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91186</xdr:rowOff>
    </xdr:from>
    <xdr:to>
      <xdr:col>46</xdr:col>
      <xdr:colOff>38100</xdr:colOff>
      <xdr:row>56</xdr:row>
      <xdr:rowOff>21336</xdr:rowOff>
    </xdr:to>
    <xdr:sp macro="" textlink="">
      <xdr:nvSpPr>
        <xdr:cNvPr id="352" name="フローチャート: 判断 351"/>
        <xdr:cNvSpPr/>
      </xdr:nvSpPr>
      <xdr:spPr>
        <a:xfrm>
          <a:off x="8699500" y="952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12463</xdr:rowOff>
    </xdr:from>
    <xdr:ext cx="534377" cy="259045"/>
    <xdr:sp macro="" textlink="">
      <xdr:nvSpPr>
        <xdr:cNvPr id="353" name="テキスト ボックス 352"/>
        <xdr:cNvSpPr txBox="1"/>
      </xdr:nvSpPr>
      <xdr:spPr>
        <a:xfrm>
          <a:off x="8483111" y="961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170142</xdr:rowOff>
    </xdr:from>
    <xdr:to>
      <xdr:col>41</xdr:col>
      <xdr:colOff>50800</xdr:colOff>
      <xdr:row>54</xdr:row>
      <xdr:rowOff>138252</xdr:rowOff>
    </xdr:to>
    <xdr:cxnSp macro="">
      <xdr:nvCxnSpPr>
        <xdr:cNvPr id="354" name="直線コネクタ 353"/>
        <xdr:cNvCxnSpPr/>
      </xdr:nvCxnSpPr>
      <xdr:spPr>
        <a:xfrm flipV="1">
          <a:off x="6972300" y="9256992"/>
          <a:ext cx="889000" cy="13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77222</xdr:rowOff>
    </xdr:from>
    <xdr:to>
      <xdr:col>41</xdr:col>
      <xdr:colOff>101600</xdr:colOff>
      <xdr:row>56</xdr:row>
      <xdr:rowOff>7372</xdr:rowOff>
    </xdr:to>
    <xdr:sp macro="" textlink="">
      <xdr:nvSpPr>
        <xdr:cNvPr id="355" name="フローチャート: 判断 354"/>
        <xdr:cNvSpPr/>
      </xdr:nvSpPr>
      <xdr:spPr>
        <a:xfrm>
          <a:off x="7810500" y="95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169949</xdr:rowOff>
    </xdr:from>
    <xdr:ext cx="534377" cy="259045"/>
    <xdr:sp macro="" textlink="">
      <xdr:nvSpPr>
        <xdr:cNvPr id="356" name="テキスト ボックス 355"/>
        <xdr:cNvSpPr txBox="1"/>
      </xdr:nvSpPr>
      <xdr:spPr>
        <a:xfrm>
          <a:off x="7594111" y="959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152203</xdr:rowOff>
    </xdr:from>
    <xdr:to>
      <xdr:col>36</xdr:col>
      <xdr:colOff>165100</xdr:colOff>
      <xdr:row>56</xdr:row>
      <xdr:rowOff>82353</xdr:rowOff>
    </xdr:to>
    <xdr:sp macro="" textlink="">
      <xdr:nvSpPr>
        <xdr:cNvPr id="357" name="フローチャート: 判断 356"/>
        <xdr:cNvSpPr/>
      </xdr:nvSpPr>
      <xdr:spPr>
        <a:xfrm>
          <a:off x="6921500" y="9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73480</xdr:rowOff>
    </xdr:from>
    <xdr:ext cx="534377" cy="259045"/>
    <xdr:sp macro="" textlink="">
      <xdr:nvSpPr>
        <xdr:cNvPr id="358" name="テキスト ボックス 357"/>
        <xdr:cNvSpPr txBox="1"/>
      </xdr:nvSpPr>
      <xdr:spPr>
        <a:xfrm>
          <a:off x="6705111" y="967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40722</xdr:rowOff>
    </xdr:from>
    <xdr:to>
      <xdr:col>55</xdr:col>
      <xdr:colOff>50800</xdr:colOff>
      <xdr:row>55</xdr:row>
      <xdr:rowOff>142322</xdr:rowOff>
    </xdr:to>
    <xdr:sp macro="" textlink="">
      <xdr:nvSpPr>
        <xdr:cNvPr id="364" name="楕円 363"/>
        <xdr:cNvSpPr/>
      </xdr:nvSpPr>
      <xdr:spPr>
        <a:xfrm>
          <a:off x="10426700" y="947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63599</xdr:rowOff>
    </xdr:from>
    <xdr:ext cx="534377" cy="259045"/>
    <xdr:sp macro="" textlink="">
      <xdr:nvSpPr>
        <xdr:cNvPr id="365" name="普通建設事業費該当値テキスト"/>
        <xdr:cNvSpPr txBox="1"/>
      </xdr:nvSpPr>
      <xdr:spPr>
        <a:xfrm>
          <a:off x="10528300" y="932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114846</xdr:rowOff>
    </xdr:from>
    <xdr:to>
      <xdr:col>50</xdr:col>
      <xdr:colOff>165100</xdr:colOff>
      <xdr:row>56</xdr:row>
      <xdr:rowOff>44996</xdr:rowOff>
    </xdr:to>
    <xdr:sp macro="" textlink="">
      <xdr:nvSpPr>
        <xdr:cNvPr id="366" name="楕円 365"/>
        <xdr:cNvSpPr/>
      </xdr:nvSpPr>
      <xdr:spPr>
        <a:xfrm>
          <a:off x="9588500" y="954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61523</xdr:rowOff>
    </xdr:from>
    <xdr:ext cx="534377" cy="259045"/>
    <xdr:sp macro="" textlink="">
      <xdr:nvSpPr>
        <xdr:cNvPr id="367" name="テキスト ボックス 366"/>
        <xdr:cNvSpPr txBox="1"/>
      </xdr:nvSpPr>
      <xdr:spPr>
        <a:xfrm>
          <a:off x="9372111" y="931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148165</xdr:rowOff>
    </xdr:from>
    <xdr:to>
      <xdr:col>46</xdr:col>
      <xdr:colOff>38100</xdr:colOff>
      <xdr:row>55</xdr:row>
      <xdr:rowOff>78315</xdr:rowOff>
    </xdr:to>
    <xdr:sp macro="" textlink="">
      <xdr:nvSpPr>
        <xdr:cNvPr id="368" name="楕円 367"/>
        <xdr:cNvSpPr/>
      </xdr:nvSpPr>
      <xdr:spPr>
        <a:xfrm>
          <a:off x="8699500" y="940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94842</xdr:rowOff>
    </xdr:from>
    <xdr:ext cx="534377" cy="259045"/>
    <xdr:sp macro="" textlink="">
      <xdr:nvSpPr>
        <xdr:cNvPr id="369" name="テキスト ボックス 368"/>
        <xdr:cNvSpPr txBox="1"/>
      </xdr:nvSpPr>
      <xdr:spPr>
        <a:xfrm>
          <a:off x="8483111" y="918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119342</xdr:rowOff>
    </xdr:from>
    <xdr:to>
      <xdr:col>41</xdr:col>
      <xdr:colOff>101600</xdr:colOff>
      <xdr:row>54</xdr:row>
      <xdr:rowOff>49492</xdr:rowOff>
    </xdr:to>
    <xdr:sp macro="" textlink="">
      <xdr:nvSpPr>
        <xdr:cNvPr id="370" name="楕円 369"/>
        <xdr:cNvSpPr/>
      </xdr:nvSpPr>
      <xdr:spPr>
        <a:xfrm>
          <a:off x="7810500" y="920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66019</xdr:rowOff>
    </xdr:from>
    <xdr:ext cx="534377" cy="259045"/>
    <xdr:sp macro="" textlink="">
      <xdr:nvSpPr>
        <xdr:cNvPr id="371" name="テキスト ボックス 370"/>
        <xdr:cNvSpPr txBox="1"/>
      </xdr:nvSpPr>
      <xdr:spPr>
        <a:xfrm>
          <a:off x="7594111" y="898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87452</xdr:rowOff>
    </xdr:from>
    <xdr:to>
      <xdr:col>36</xdr:col>
      <xdr:colOff>165100</xdr:colOff>
      <xdr:row>55</xdr:row>
      <xdr:rowOff>17602</xdr:rowOff>
    </xdr:to>
    <xdr:sp macro="" textlink="">
      <xdr:nvSpPr>
        <xdr:cNvPr id="372" name="楕円 371"/>
        <xdr:cNvSpPr/>
      </xdr:nvSpPr>
      <xdr:spPr>
        <a:xfrm>
          <a:off x="6921500" y="934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34129</xdr:rowOff>
    </xdr:from>
    <xdr:ext cx="534377" cy="259045"/>
    <xdr:sp macro="" textlink="">
      <xdr:nvSpPr>
        <xdr:cNvPr id="373" name="テキスト ボックス 372"/>
        <xdr:cNvSpPr txBox="1"/>
      </xdr:nvSpPr>
      <xdr:spPr>
        <a:xfrm>
          <a:off x="6705111" y="912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30125</xdr:rowOff>
    </xdr:from>
    <xdr:to>
      <xdr:col>54</xdr:col>
      <xdr:colOff>189865</xdr:colOff>
      <xdr:row>79</xdr:row>
      <xdr:rowOff>34964</xdr:rowOff>
    </xdr:to>
    <xdr:cxnSp macro="">
      <xdr:nvCxnSpPr>
        <xdr:cNvPr id="397" name="直線コネクタ 396"/>
        <xdr:cNvCxnSpPr/>
      </xdr:nvCxnSpPr>
      <xdr:spPr>
        <a:xfrm flipV="1">
          <a:off x="10475595" y="12031625"/>
          <a:ext cx="1270" cy="154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38791</xdr:rowOff>
    </xdr:from>
    <xdr:ext cx="378565" cy="259045"/>
    <xdr:sp macro="" textlink="">
      <xdr:nvSpPr>
        <xdr:cNvPr id="398" name="普通建設事業費 （ うち新規整備　）最小値テキスト"/>
        <xdr:cNvSpPr txBox="1"/>
      </xdr:nvSpPr>
      <xdr:spPr>
        <a:xfrm>
          <a:off x="10528300" y="13583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34964</xdr:rowOff>
    </xdr:from>
    <xdr:to>
      <xdr:col>55</xdr:col>
      <xdr:colOff>88900</xdr:colOff>
      <xdr:row>79</xdr:row>
      <xdr:rowOff>34964</xdr:rowOff>
    </xdr:to>
    <xdr:cxnSp macro="">
      <xdr:nvCxnSpPr>
        <xdr:cNvPr id="399" name="直線コネクタ 398"/>
        <xdr:cNvCxnSpPr/>
      </xdr:nvCxnSpPr>
      <xdr:spPr>
        <a:xfrm>
          <a:off x="10388600" y="1357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148252</xdr:rowOff>
    </xdr:from>
    <xdr:ext cx="534377" cy="259045"/>
    <xdr:sp macro="" textlink="">
      <xdr:nvSpPr>
        <xdr:cNvPr id="400" name="普通建設事業費 （ うち新規整備　）最大値テキスト"/>
        <xdr:cNvSpPr txBox="1"/>
      </xdr:nvSpPr>
      <xdr:spPr>
        <a:xfrm>
          <a:off x="10528300" y="1180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30125</xdr:rowOff>
    </xdr:from>
    <xdr:to>
      <xdr:col>55</xdr:col>
      <xdr:colOff>88900</xdr:colOff>
      <xdr:row>70</xdr:row>
      <xdr:rowOff>30125</xdr:rowOff>
    </xdr:to>
    <xdr:cxnSp macro="">
      <xdr:nvCxnSpPr>
        <xdr:cNvPr id="401" name="直線コネクタ 400"/>
        <xdr:cNvCxnSpPr/>
      </xdr:nvCxnSpPr>
      <xdr:spPr>
        <a:xfrm>
          <a:off x="10388600" y="1203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38202</xdr:rowOff>
    </xdr:from>
    <xdr:to>
      <xdr:col>55</xdr:col>
      <xdr:colOff>0</xdr:colOff>
      <xdr:row>76</xdr:row>
      <xdr:rowOff>40984</xdr:rowOff>
    </xdr:to>
    <xdr:cxnSp macro="">
      <xdr:nvCxnSpPr>
        <xdr:cNvPr id="402" name="直線コネクタ 401"/>
        <xdr:cNvCxnSpPr/>
      </xdr:nvCxnSpPr>
      <xdr:spPr>
        <a:xfrm>
          <a:off x="9639300" y="13068402"/>
          <a:ext cx="838200" cy="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55973</xdr:rowOff>
    </xdr:from>
    <xdr:ext cx="534377" cy="259045"/>
    <xdr:sp macro="" textlink="">
      <xdr:nvSpPr>
        <xdr:cNvPr id="403" name="普通建設事業費 （ うち新規整備　）平均値テキスト"/>
        <xdr:cNvSpPr txBox="1"/>
      </xdr:nvSpPr>
      <xdr:spPr>
        <a:xfrm>
          <a:off x="10528300" y="13086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77546</xdr:rowOff>
    </xdr:from>
    <xdr:to>
      <xdr:col>55</xdr:col>
      <xdr:colOff>50800</xdr:colOff>
      <xdr:row>77</xdr:row>
      <xdr:rowOff>7696</xdr:rowOff>
    </xdr:to>
    <xdr:sp macro="" textlink="">
      <xdr:nvSpPr>
        <xdr:cNvPr id="404" name="フローチャート: 判断 403"/>
        <xdr:cNvSpPr/>
      </xdr:nvSpPr>
      <xdr:spPr>
        <a:xfrm>
          <a:off x="10426700" y="1310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169418</xdr:rowOff>
    </xdr:from>
    <xdr:to>
      <xdr:col>50</xdr:col>
      <xdr:colOff>114300</xdr:colOff>
      <xdr:row>76</xdr:row>
      <xdr:rowOff>38202</xdr:rowOff>
    </xdr:to>
    <xdr:cxnSp macro="">
      <xdr:nvCxnSpPr>
        <xdr:cNvPr id="405" name="直線コネクタ 404"/>
        <xdr:cNvCxnSpPr/>
      </xdr:nvCxnSpPr>
      <xdr:spPr>
        <a:xfrm>
          <a:off x="8750300" y="12856718"/>
          <a:ext cx="889000" cy="21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17690</xdr:rowOff>
    </xdr:from>
    <xdr:to>
      <xdr:col>50</xdr:col>
      <xdr:colOff>165100</xdr:colOff>
      <xdr:row>76</xdr:row>
      <xdr:rowOff>119290</xdr:rowOff>
    </xdr:to>
    <xdr:sp macro="" textlink="">
      <xdr:nvSpPr>
        <xdr:cNvPr id="406" name="フローチャート: 判断 405"/>
        <xdr:cNvSpPr/>
      </xdr:nvSpPr>
      <xdr:spPr>
        <a:xfrm>
          <a:off x="9588500" y="130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110417</xdr:rowOff>
    </xdr:from>
    <xdr:ext cx="534377" cy="259045"/>
    <xdr:sp macro="" textlink="">
      <xdr:nvSpPr>
        <xdr:cNvPr id="407" name="テキスト ボックス 406"/>
        <xdr:cNvSpPr txBox="1"/>
      </xdr:nvSpPr>
      <xdr:spPr>
        <a:xfrm>
          <a:off x="9372111" y="1314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169646</xdr:rowOff>
    </xdr:from>
    <xdr:to>
      <xdr:col>45</xdr:col>
      <xdr:colOff>177800</xdr:colOff>
      <xdr:row>74</xdr:row>
      <xdr:rowOff>169418</xdr:rowOff>
    </xdr:to>
    <xdr:cxnSp macro="">
      <xdr:nvCxnSpPr>
        <xdr:cNvPr id="408" name="直線コネクタ 407"/>
        <xdr:cNvCxnSpPr/>
      </xdr:nvCxnSpPr>
      <xdr:spPr>
        <a:xfrm>
          <a:off x="7861300" y="12342596"/>
          <a:ext cx="889000" cy="51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162623</xdr:rowOff>
    </xdr:from>
    <xdr:to>
      <xdr:col>46</xdr:col>
      <xdr:colOff>38100</xdr:colOff>
      <xdr:row>75</xdr:row>
      <xdr:rowOff>92773</xdr:rowOff>
    </xdr:to>
    <xdr:sp macro="" textlink="">
      <xdr:nvSpPr>
        <xdr:cNvPr id="409" name="フローチャート: 判断 408"/>
        <xdr:cNvSpPr/>
      </xdr:nvSpPr>
      <xdr:spPr>
        <a:xfrm>
          <a:off x="8699500" y="1284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83900</xdr:rowOff>
    </xdr:from>
    <xdr:ext cx="534377" cy="259045"/>
    <xdr:sp macro="" textlink="">
      <xdr:nvSpPr>
        <xdr:cNvPr id="410" name="テキスト ボックス 409"/>
        <xdr:cNvSpPr txBox="1"/>
      </xdr:nvSpPr>
      <xdr:spPr>
        <a:xfrm>
          <a:off x="8483111" y="1294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128791</xdr:rowOff>
    </xdr:from>
    <xdr:to>
      <xdr:col>41</xdr:col>
      <xdr:colOff>101600</xdr:colOff>
      <xdr:row>75</xdr:row>
      <xdr:rowOff>58941</xdr:rowOff>
    </xdr:to>
    <xdr:sp macro="" textlink="">
      <xdr:nvSpPr>
        <xdr:cNvPr id="411" name="フローチャート: 判断 410"/>
        <xdr:cNvSpPr/>
      </xdr:nvSpPr>
      <xdr:spPr>
        <a:xfrm>
          <a:off x="7810500" y="128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50068</xdr:rowOff>
    </xdr:from>
    <xdr:ext cx="534377" cy="259045"/>
    <xdr:sp macro="" textlink="">
      <xdr:nvSpPr>
        <xdr:cNvPr id="412" name="テキスト ボックス 411"/>
        <xdr:cNvSpPr txBox="1"/>
      </xdr:nvSpPr>
      <xdr:spPr>
        <a:xfrm>
          <a:off x="7594111" y="1290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161634</xdr:rowOff>
    </xdr:from>
    <xdr:to>
      <xdr:col>55</xdr:col>
      <xdr:colOff>50800</xdr:colOff>
      <xdr:row>76</xdr:row>
      <xdr:rowOff>91784</xdr:rowOff>
    </xdr:to>
    <xdr:sp macro="" textlink="">
      <xdr:nvSpPr>
        <xdr:cNvPr id="418" name="楕円 417"/>
        <xdr:cNvSpPr/>
      </xdr:nvSpPr>
      <xdr:spPr>
        <a:xfrm>
          <a:off x="10426700" y="130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13060</xdr:rowOff>
    </xdr:from>
    <xdr:ext cx="534377" cy="259045"/>
    <xdr:sp macro="" textlink="">
      <xdr:nvSpPr>
        <xdr:cNvPr id="419" name="普通建設事業費 （ うち新規整備　）該当値テキスト"/>
        <xdr:cNvSpPr txBox="1"/>
      </xdr:nvSpPr>
      <xdr:spPr>
        <a:xfrm>
          <a:off x="10528300" y="1287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158852</xdr:rowOff>
    </xdr:from>
    <xdr:to>
      <xdr:col>50</xdr:col>
      <xdr:colOff>165100</xdr:colOff>
      <xdr:row>76</xdr:row>
      <xdr:rowOff>89002</xdr:rowOff>
    </xdr:to>
    <xdr:sp macro="" textlink="">
      <xdr:nvSpPr>
        <xdr:cNvPr id="420" name="楕円 419"/>
        <xdr:cNvSpPr/>
      </xdr:nvSpPr>
      <xdr:spPr>
        <a:xfrm>
          <a:off x="9588500" y="1301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105529</xdr:rowOff>
    </xdr:from>
    <xdr:ext cx="534377" cy="259045"/>
    <xdr:sp macro="" textlink="">
      <xdr:nvSpPr>
        <xdr:cNvPr id="421" name="テキスト ボックス 420"/>
        <xdr:cNvSpPr txBox="1"/>
      </xdr:nvSpPr>
      <xdr:spPr>
        <a:xfrm>
          <a:off x="9372111" y="1279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118618</xdr:rowOff>
    </xdr:from>
    <xdr:to>
      <xdr:col>46</xdr:col>
      <xdr:colOff>38100</xdr:colOff>
      <xdr:row>75</xdr:row>
      <xdr:rowOff>48768</xdr:rowOff>
    </xdr:to>
    <xdr:sp macro="" textlink="">
      <xdr:nvSpPr>
        <xdr:cNvPr id="422" name="楕円 421"/>
        <xdr:cNvSpPr/>
      </xdr:nvSpPr>
      <xdr:spPr>
        <a:xfrm>
          <a:off x="8699500" y="1280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65295</xdr:rowOff>
    </xdr:from>
    <xdr:ext cx="534377" cy="259045"/>
    <xdr:sp macro="" textlink="">
      <xdr:nvSpPr>
        <xdr:cNvPr id="423" name="テキスト ボックス 422"/>
        <xdr:cNvSpPr txBox="1"/>
      </xdr:nvSpPr>
      <xdr:spPr>
        <a:xfrm>
          <a:off x="8483111" y="1258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118846</xdr:rowOff>
    </xdr:from>
    <xdr:to>
      <xdr:col>41</xdr:col>
      <xdr:colOff>101600</xdr:colOff>
      <xdr:row>72</xdr:row>
      <xdr:rowOff>48996</xdr:rowOff>
    </xdr:to>
    <xdr:sp macro="" textlink="">
      <xdr:nvSpPr>
        <xdr:cNvPr id="424" name="楕円 423"/>
        <xdr:cNvSpPr/>
      </xdr:nvSpPr>
      <xdr:spPr>
        <a:xfrm>
          <a:off x="7810500" y="1229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65523</xdr:rowOff>
    </xdr:from>
    <xdr:ext cx="534377" cy="259045"/>
    <xdr:sp macro="" textlink="">
      <xdr:nvSpPr>
        <xdr:cNvPr id="425" name="テキスト ボックス 424"/>
        <xdr:cNvSpPr txBox="1"/>
      </xdr:nvSpPr>
      <xdr:spPr>
        <a:xfrm>
          <a:off x="7594111" y="1206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1" name="テキスト ボックス 44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3" name="テキスト ボックス 44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5" name="テキスト ボックス 44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135356</xdr:rowOff>
    </xdr:from>
    <xdr:to>
      <xdr:col>54</xdr:col>
      <xdr:colOff>189865</xdr:colOff>
      <xdr:row>97</xdr:row>
      <xdr:rowOff>133071</xdr:rowOff>
    </xdr:to>
    <xdr:cxnSp macro="">
      <xdr:nvCxnSpPr>
        <xdr:cNvPr id="447" name="直線コネクタ 446"/>
        <xdr:cNvCxnSpPr/>
      </xdr:nvCxnSpPr>
      <xdr:spPr>
        <a:xfrm flipV="1">
          <a:off x="10475595" y="15565856"/>
          <a:ext cx="127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136898</xdr:rowOff>
    </xdr:from>
    <xdr:ext cx="469744" cy="259045"/>
    <xdr:sp macro="" textlink="">
      <xdr:nvSpPr>
        <xdr:cNvPr id="448" name="普通建設事業費 （ うち更新整備　）最小値テキスト"/>
        <xdr:cNvSpPr txBox="1"/>
      </xdr:nvSpPr>
      <xdr:spPr>
        <a:xfrm>
          <a:off x="10528300" y="1676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133071</xdr:rowOff>
    </xdr:from>
    <xdr:to>
      <xdr:col>55</xdr:col>
      <xdr:colOff>88900</xdr:colOff>
      <xdr:row>97</xdr:row>
      <xdr:rowOff>133071</xdr:rowOff>
    </xdr:to>
    <xdr:cxnSp macro="">
      <xdr:nvCxnSpPr>
        <xdr:cNvPr id="449" name="直線コネクタ 448"/>
        <xdr:cNvCxnSpPr/>
      </xdr:nvCxnSpPr>
      <xdr:spPr>
        <a:xfrm>
          <a:off x="10388600" y="1676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82033</xdr:rowOff>
    </xdr:from>
    <xdr:ext cx="534377" cy="259045"/>
    <xdr:sp macro="" textlink="">
      <xdr:nvSpPr>
        <xdr:cNvPr id="450" name="普通建設事業費 （ うち更新整備　）最大値テキスト"/>
        <xdr:cNvSpPr txBox="1"/>
      </xdr:nvSpPr>
      <xdr:spPr>
        <a:xfrm>
          <a:off x="10528300" y="1534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135356</xdr:rowOff>
    </xdr:from>
    <xdr:to>
      <xdr:col>55</xdr:col>
      <xdr:colOff>88900</xdr:colOff>
      <xdr:row>90</xdr:row>
      <xdr:rowOff>135356</xdr:rowOff>
    </xdr:to>
    <xdr:cxnSp macro="">
      <xdr:nvCxnSpPr>
        <xdr:cNvPr id="451" name="直線コネクタ 450"/>
        <xdr:cNvCxnSpPr/>
      </xdr:nvCxnSpPr>
      <xdr:spPr>
        <a:xfrm>
          <a:off x="10388600" y="1556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93614</xdr:rowOff>
    </xdr:from>
    <xdr:to>
      <xdr:col>55</xdr:col>
      <xdr:colOff>0</xdr:colOff>
      <xdr:row>96</xdr:row>
      <xdr:rowOff>29949</xdr:rowOff>
    </xdr:to>
    <xdr:cxnSp macro="">
      <xdr:nvCxnSpPr>
        <xdr:cNvPr id="452" name="直線コネクタ 451"/>
        <xdr:cNvCxnSpPr/>
      </xdr:nvCxnSpPr>
      <xdr:spPr>
        <a:xfrm flipV="1">
          <a:off x="9639300" y="16381364"/>
          <a:ext cx="838200" cy="10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55518</xdr:rowOff>
    </xdr:from>
    <xdr:ext cx="534377" cy="259045"/>
    <xdr:sp macro="" textlink="">
      <xdr:nvSpPr>
        <xdr:cNvPr id="453" name="普通建設事業費 （ うち更新整備　）平均値テキスト"/>
        <xdr:cNvSpPr txBox="1"/>
      </xdr:nvSpPr>
      <xdr:spPr>
        <a:xfrm>
          <a:off x="10528300" y="16171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32641</xdr:rowOff>
    </xdr:from>
    <xdr:to>
      <xdr:col>55</xdr:col>
      <xdr:colOff>50800</xdr:colOff>
      <xdr:row>95</xdr:row>
      <xdr:rowOff>134241</xdr:rowOff>
    </xdr:to>
    <xdr:sp macro="" textlink="">
      <xdr:nvSpPr>
        <xdr:cNvPr id="454" name="フローチャート: 判断 453"/>
        <xdr:cNvSpPr/>
      </xdr:nvSpPr>
      <xdr:spPr>
        <a:xfrm>
          <a:off x="10426700" y="1632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138945</xdr:rowOff>
    </xdr:from>
    <xdr:to>
      <xdr:col>50</xdr:col>
      <xdr:colOff>114300</xdr:colOff>
      <xdr:row>96</xdr:row>
      <xdr:rowOff>29949</xdr:rowOff>
    </xdr:to>
    <xdr:cxnSp macro="">
      <xdr:nvCxnSpPr>
        <xdr:cNvPr id="455" name="直線コネクタ 454"/>
        <xdr:cNvCxnSpPr/>
      </xdr:nvCxnSpPr>
      <xdr:spPr>
        <a:xfrm>
          <a:off x="8750300" y="16426695"/>
          <a:ext cx="889000" cy="6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76738</xdr:rowOff>
    </xdr:from>
    <xdr:to>
      <xdr:col>50</xdr:col>
      <xdr:colOff>165100</xdr:colOff>
      <xdr:row>96</xdr:row>
      <xdr:rowOff>6888</xdr:rowOff>
    </xdr:to>
    <xdr:sp macro="" textlink="">
      <xdr:nvSpPr>
        <xdr:cNvPr id="456" name="フローチャート: 判断 455"/>
        <xdr:cNvSpPr/>
      </xdr:nvSpPr>
      <xdr:spPr>
        <a:xfrm>
          <a:off x="9588500" y="163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23415</xdr:rowOff>
    </xdr:from>
    <xdr:ext cx="534377" cy="259045"/>
    <xdr:sp macro="" textlink="">
      <xdr:nvSpPr>
        <xdr:cNvPr id="457" name="テキスト ボックス 456"/>
        <xdr:cNvSpPr txBox="1"/>
      </xdr:nvSpPr>
      <xdr:spPr>
        <a:xfrm>
          <a:off x="9372111" y="1613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130716</xdr:rowOff>
    </xdr:from>
    <xdr:to>
      <xdr:col>45</xdr:col>
      <xdr:colOff>177800</xdr:colOff>
      <xdr:row>95</xdr:row>
      <xdr:rowOff>138945</xdr:rowOff>
    </xdr:to>
    <xdr:cxnSp macro="">
      <xdr:nvCxnSpPr>
        <xdr:cNvPr id="458" name="直線コネクタ 457"/>
        <xdr:cNvCxnSpPr/>
      </xdr:nvCxnSpPr>
      <xdr:spPr>
        <a:xfrm>
          <a:off x="7861300" y="16418466"/>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85060</xdr:rowOff>
    </xdr:from>
    <xdr:to>
      <xdr:col>46</xdr:col>
      <xdr:colOff>38100</xdr:colOff>
      <xdr:row>96</xdr:row>
      <xdr:rowOff>15210</xdr:rowOff>
    </xdr:to>
    <xdr:sp macro="" textlink="">
      <xdr:nvSpPr>
        <xdr:cNvPr id="459" name="フローチャート: 判断 458"/>
        <xdr:cNvSpPr/>
      </xdr:nvSpPr>
      <xdr:spPr>
        <a:xfrm>
          <a:off x="8699500" y="163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31737</xdr:rowOff>
    </xdr:from>
    <xdr:ext cx="534377" cy="259045"/>
    <xdr:sp macro="" textlink="">
      <xdr:nvSpPr>
        <xdr:cNvPr id="460" name="テキスト ボックス 459"/>
        <xdr:cNvSpPr txBox="1"/>
      </xdr:nvSpPr>
      <xdr:spPr>
        <a:xfrm>
          <a:off x="8483111" y="1614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98044</xdr:rowOff>
    </xdr:from>
    <xdr:to>
      <xdr:col>41</xdr:col>
      <xdr:colOff>101600</xdr:colOff>
      <xdr:row>96</xdr:row>
      <xdr:rowOff>28194</xdr:rowOff>
    </xdr:to>
    <xdr:sp macro="" textlink="">
      <xdr:nvSpPr>
        <xdr:cNvPr id="461" name="フローチャート: 判断 460"/>
        <xdr:cNvSpPr/>
      </xdr:nvSpPr>
      <xdr:spPr>
        <a:xfrm>
          <a:off x="7810500" y="163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19321</xdr:rowOff>
    </xdr:from>
    <xdr:ext cx="534377" cy="259045"/>
    <xdr:sp macro="" textlink="">
      <xdr:nvSpPr>
        <xdr:cNvPr id="462" name="テキスト ボックス 461"/>
        <xdr:cNvSpPr txBox="1"/>
      </xdr:nvSpPr>
      <xdr:spPr>
        <a:xfrm>
          <a:off x="7594111" y="164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42814</xdr:rowOff>
    </xdr:from>
    <xdr:to>
      <xdr:col>55</xdr:col>
      <xdr:colOff>50800</xdr:colOff>
      <xdr:row>95</xdr:row>
      <xdr:rowOff>144414</xdr:rowOff>
    </xdr:to>
    <xdr:sp macro="" textlink="">
      <xdr:nvSpPr>
        <xdr:cNvPr id="468" name="楕円 467"/>
        <xdr:cNvSpPr/>
      </xdr:nvSpPr>
      <xdr:spPr>
        <a:xfrm>
          <a:off x="10426700" y="1633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21241</xdr:rowOff>
    </xdr:from>
    <xdr:ext cx="534377" cy="259045"/>
    <xdr:sp macro="" textlink="">
      <xdr:nvSpPr>
        <xdr:cNvPr id="469" name="普通建設事業費 （ うち更新整備　）該当値テキスト"/>
        <xdr:cNvSpPr txBox="1"/>
      </xdr:nvSpPr>
      <xdr:spPr>
        <a:xfrm>
          <a:off x="10528300" y="1630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150599</xdr:rowOff>
    </xdr:from>
    <xdr:to>
      <xdr:col>50</xdr:col>
      <xdr:colOff>165100</xdr:colOff>
      <xdr:row>96</xdr:row>
      <xdr:rowOff>80749</xdr:rowOff>
    </xdr:to>
    <xdr:sp macro="" textlink="">
      <xdr:nvSpPr>
        <xdr:cNvPr id="470" name="楕円 469"/>
        <xdr:cNvSpPr/>
      </xdr:nvSpPr>
      <xdr:spPr>
        <a:xfrm>
          <a:off x="9588500" y="1643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71876</xdr:rowOff>
    </xdr:from>
    <xdr:ext cx="534377" cy="259045"/>
    <xdr:sp macro="" textlink="">
      <xdr:nvSpPr>
        <xdr:cNvPr id="471" name="テキスト ボックス 470"/>
        <xdr:cNvSpPr txBox="1"/>
      </xdr:nvSpPr>
      <xdr:spPr>
        <a:xfrm>
          <a:off x="9372111" y="1653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88145</xdr:rowOff>
    </xdr:from>
    <xdr:to>
      <xdr:col>46</xdr:col>
      <xdr:colOff>38100</xdr:colOff>
      <xdr:row>96</xdr:row>
      <xdr:rowOff>18295</xdr:rowOff>
    </xdr:to>
    <xdr:sp macro="" textlink="">
      <xdr:nvSpPr>
        <xdr:cNvPr id="472" name="楕円 471"/>
        <xdr:cNvSpPr/>
      </xdr:nvSpPr>
      <xdr:spPr>
        <a:xfrm>
          <a:off x="8699500" y="1637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9422</xdr:rowOff>
    </xdr:from>
    <xdr:ext cx="534377" cy="259045"/>
    <xdr:sp macro="" textlink="">
      <xdr:nvSpPr>
        <xdr:cNvPr id="473" name="テキスト ボックス 472"/>
        <xdr:cNvSpPr txBox="1"/>
      </xdr:nvSpPr>
      <xdr:spPr>
        <a:xfrm>
          <a:off x="8483111" y="164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79916</xdr:rowOff>
    </xdr:from>
    <xdr:to>
      <xdr:col>41</xdr:col>
      <xdr:colOff>101600</xdr:colOff>
      <xdr:row>96</xdr:row>
      <xdr:rowOff>10066</xdr:rowOff>
    </xdr:to>
    <xdr:sp macro="" textlink="">
      <xdr:nvSpPr>
        <xdr:cNvPr id="474" name="楕円 473"/>
        <xdr:cNvSpPr/>
      </xdr:nvSpPr>
      <xdr:spPr>
        <a:xfrm>
          <a:off x="7810500" y="1636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26593</xdr:rowOff>
    </xdr:from>
    <xdr:ext cx="534377" cy="259045"/>
    <xdr:sp macro="" textlink="">
      <xdr:nvSpPr>
        <xdr:cNvPr id="475" name="テキスト ボックス 474"/>
        <xdr:cNvSpPr txBox="1"/>
      </xdr:nvSpPr>
      <xdr:spPr>
        <a:xfrm>
          <a:off x="7594111" y="1614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6" name="直線コネクタ 48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7" name="テキスト ボックス 48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8" name="直線コネクタ 48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89" name="テキスト ボックス 48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0" name="直線コネクタ 48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1" name="テキスト ボックス 49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2" name="直線コネクタ 49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3" name="テキスト ボックス 49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4" name="直線コネクタ 49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5" name="テキスト ボックス 49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6" name="直線コネクタ 49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7" name="テキスト ボックス 496"/>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9" name="テキスト ボックス 49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28143</xdr:rowOff>
    </xdr:from>
    <xdr:to>
      <xdr:col>85</xdr:col>
      <xdr:colOff>126364</xdr:colOff>
      <xdr:row>39</xdr:row>
      <xdr:rowOff>98878</xdr:rowOff>
    </xdr:to>
    <xdr:cxnSp macro="">
      <xdr:nvCxnSpPr>
        <xdr:cNvPr id="501" name="直線コネクタ 500"/>
        <xdr:cNvCxnSpPr/>
      </xdr:nvCxnSpPr>
      <xdr:spPr>
        <a:xfrm flipV="1">
          <a:off x="16317595" y="5171643"/>
          <a:ext cx="1269" cy="1613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108471</xdr:rowOff>
    </xdr:from>
    <xdr:ext cx="249299" cy="259045"/>
    <xdr:sp macro="" textlink="">
      <xdr:nvSpPr>
        <xdr:cNvPr id="502" name="災害復旧事業費最小値テキスト"/>
        <xdr:cNvSpPr txBox="1"/>
      </xdr:nvSpPr>
      <xdr:spPr>
        <a:xfrm>
          <a:off x="16370300" y="6795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3" name="直線コネクタ 50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146270</xdr:rowOff>
    </xdr:from>
    <xdr:ext cx="534377" cy="259045"/>
    <xdr:sp macro="" textlink="">
      <xdr:nvSpPr>
        <xdr:cNvPr id="504" name="災害復旧事業費最大値テキスト"/>
        <xdr:cNvSpPr txBox="1"/>
      </xdr:nvSpPr>
      <xdr:spPr>
        <a:xfrm>
          <a:off x="16370300" y="494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28143</xdr:rowOff>
    </xdr:from>
    <xdr:to>
      <xdr:col>86</xdr:col>
      <xdr:colOff>25400</xdr:colOff>
      <xdr:row>30</xdr:row>
      <xdr:rowOff>28143</xdr:rowOff>
    </xdr:to>
    <xdr:cxnSp macro="">
      <xdr:nvCxnSpPr>
        <xdr:cNvPr id="505" name="直線コネクタ 504"/>
        <xdr:cNvCxnSpPr/>
      </xdr:nvCxnSpPr>
      <xdr:spPr>
        <a:xfrm>
          <a:off x="16230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91825</xdr:rowOff>
    </xdr:from>
    <xdr:to>
      <xdr:col>85</xdr:col>
      <xdr:colOff>127000</xdr:colOff>
      <xdr:row>39</xdr:row>
      <xdr:rowOff>98878</xdr:rowOff>
    </xdr:to>
    <xdr:cxnSp macro="">
      <xdr:nvCxnSpPr>
        <xdr:cNvPr id="506" name="直線コネクタ 505"/>
        <xdr:cNvCxnSpPr/>
      </xdr:nvCxnSpPr>
      <xdr:spPr>
        <a:xfrm>
          <a:off x="15481300" y="6778375"/>
          <a:ext cx="838200" cy="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25921</xdr:rowOff>
    </xdr:from>
    <xdr:ext cx="469744" cy="259045"/>
    <xdr:sp macro="" textlink="">
      <xdr:nvSpPr>
        <xdr:cNvPr id="507" name="災害復旧事業費平均値テキスト"/>
        <xdr:cNvSpPr txBox="1"/>
      </xdr:nvSpPr>
      <xdr:spPr>
        <a:xfrm>
          <a:off x="16370300" y="6541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3044</xdr:rowOff>
    </xdr:from>
    <xdr:to>
      <xdr:col>85</xdr:col>
      <xdr:colOff>177800</xdr:colOff>
      <xdr:row>39</xdr:row>
      <xdr:rowOff>104644</xdr:rowOff>
    </xdr:to>
    <xdr:sp macro="" textlink="">
      <xdr:nvSpPr>
        <xdr:cNvPr id="508" name="フローチャート: 判断 507"/>
        <xdr:cNvSpPr/>
      </xdr:nvSpPr>
      <xdr:spPr>
        <a:xfrm>
          <a:off x="162687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91825</xdr:rowOff>
    </xdr:from>
    <xdr:to>
      <xdr:col>81</xdr:col>
      <xdr:colOff>50800</xdr:colOff>
      <xdr:row>39</xdr:row>
      <xdr:rowOff>98878</xdr:rowOff>
    </xdr:to>
    <xdr:cxnSp macro="">
      <xdr:nvCxnSpPr>
        <xdr:cNvPr id="509" name="直線コネクタ 508"/>
        <xdr:cNvCxnSpPr/>
      </xdr:nvCxnSpPr>
      <xdr:spPr>
        <a:xfrm flipV="1">
          <a:off x="14592300" y="6778375"/>
          <a:ext cx="889000" cy="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3436</xdr:rowOff>
    </xdr:from>
    <xdr:to>
      <xdr:col>81</xdr:col>
      <xdr:colOff>101600</xdr:colOff>
      <xdr:row>39</xdr:row>
      <xdr:rowOff>105036</xdr:rowOff>
    </xdr:to>
    <xdr:sp macro="" textlink="">
      <xdr:nvSpPr>
        <xdr:cNvPr id="510" name="フローチャート: 判断 509"/>
        <xdr:cNvSpPr/>
      </xdr:nvSpPr>
      <xdr:spPr>
        <a:xfrm>
          <a:off x="15430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121563</xdr:rowOff>
    </xdr:from>
    <xdr:ext cx="469744" cy="259045"/>
    <xdr:sp macro="" textlink="">
      <xdr:nvSpPr>
        <xdr:cNvPr id="511" name="テキスト ボックス 510"/>
        <xdr:cNvSpPr txBox="1"/>
      </xdr:nvSpPr>
      <xdr:spPr>
        <a:xfrm>
          <a:off x="15246428" y="646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12" name="直線コネクタ 511"/>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14507</xdr:rowOff>
    </xdr:from>
    <xdr:to>
      <xdr:col>76</xdr:col>
      <xdr:colOff>165100</xdr:colOff>
      <xdr:row>39</xdr:row>
      <xdr:rowOff>116107</xdr:rowOff>
    </xdr:to>
    <xdr:sp macro="" textlink="">
      <xdr:nvSpPr>
        <xdr:cNvPr id="513" name="フローチャート: 判断 512"/>
        <xdr:cNvSpPr/>
      </xdr:nvSpPr>
      <xdr:spPr>
        <a:xfrm>
          <a:off x="14541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132634</xdr:rowOff>
    </xdr:from>
    <xdr:ext cx="469744" cy="259045"/>
    <xdr:sp macro="" textlink="">
      <xdr:nvSpPr>
        <xdr:cNvPr id="514" name="テキスト ボックス 513"/>
        <xdr:cNvSpPr txBox="1"/>
      </xdr:nvSpPr>
      <xdr:spPr>
        <a:xfrm>
          <a:off x="14357428"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15" name="直線コネクタ 514"/>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16564</xdr:rowOff>
    </xdr:from>
    <xdr:to>
      <xdr:col>72</xdr:col>
      <xdr:colOff>38100</xdr:colOff>
      <xdr:row>39</xdr:row>
      <xdr:rowOff>118164</xdr:rowOff>
    </xdr:to>
    <xdr:sp macro="" textlink="">
      <xdr:nvSpPr>
        <xdr:cNvPr id="516" name="フローチャート: 判断 515"/>
        <xdr:cNvSpPr/>
      </xdr:nvSpPr>
      <xdr:spPr>
        <a:xfrm>
          <a:off x="13652500" y="67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134691</xdr:rowOff>
    </xdr:from>
    <xdr:ext cx="378565" cy="259045"/>
    <xdr:sp macro="" textlink="">
      <xdr:nvSpPr>
        <xdr:cNvPr id="517" name="テキスト ボックス 516"/>
        <xdr:cNvSpPr txBox="1"/>
      </xdr:nvSpPr>
      <xdr:spPr>
        <a:xfrm>
          <a:off x="13514017" y="647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15650</xdr:rowOff>
    </xdr:from>
    <xdr:to>
      <xdr:col>67</xdr:col>
      <xdr:colOff>101600</xdr:colOff>
      <xdr:row>39</xdr:row>
      <xdr:rowOff>117250</xdr:rowOff>
    </xdr:to>
    <xdr:sp macro="" textlink="">
      <xdr:nvSpPr>
        <xdr:cNvPr id="518" name="フローチャート: 判断 517"/>
        <xdr:cNvSpPr/>
      </xdr:nvSpPr>
      <xdr:spPr>
        <a:xfrm>
          <a:off x="12763500" y="670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133777</xdr:rowOff>
    </xdr:from>
    <xdr:ext cx="378565" cy="259045"/>
    <xdr:sp macro="" textlink="">
      <xdr:nvSpPr>
        <xdr:cNvPr id="519" name="テキスト ボックス 518"/>
        <xdr:cNvSpPr txBox="1"/>
      </xdr:nvSpPr>
      <xdr:spPr>
        <a:xfrm>
          <a:off x="12625017" y="647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25" name="楕円 524"/>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152921</xdr:rowOff>
    </xdr:from>
    <xdr:ext cx="249299" cy="259045"/>
    <xdr:sp macro="" textlink="">
      <xdr:nvSpPr>
        <xdr:cNvPr id="526" name="災害復旧事業費該当値テキスト"/>
        <xdr:cNvSpPr txBox="1"/>
      </xdr:nvSpPr>
      <xdr:spPr>
        <a:xfrm>
          <a:off x="16370300" y="6668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41025</xdr:rowOff>
    </xdr:from>
    <xdr:to>
      <xdr:col>81</xdr:col>
      <xdr:colOff>101600</xdr:colOff>
      <xdr:row>39</xdr:row>
      <xdr:rowOff>142625</xdr:rowOff>
    </xdr:to>
    <xdr:sp macro="" textlink="">
      <xdr:nvSpPr>
        <xdr:cNvPr id="527" name="楕円 526"/>
        <xdr:cNvSpPr/>
      </xdr:nvSpPr>
      <xdr:spPr>
        <a:xfrm>
          <a:off x="15430500" y="672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133752</xdr:rowOff>
    </xdr:from>
    <xdr:ext cx="378565" cy="259045"/>
    <xdr:sp macro="" textlink="">
      <xdr:nvSpPr>
        <xdr:cNvPr id="528" name="テキスト ボックス 527"/>
        <xdr:cNvSpPr txBox="1"/>
      </xdr:nvSpPr>
      <xdr:spPr>
        <a:xfrm>
          <a:off x="15292017" y="6820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29" name="楕円 528"/>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30" name="テキスト ボックス 529"/>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31" name="楕円 530"/>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32" name="テキスト ボックス 531"/>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3" name="楕円 532"/>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34" name="テキスト ボックス 533"/>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4" name="テキスト ボックス 593"/>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95" name="直線コネクタ 59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6" name="テキスト ボックス 595"/>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7" name="直線コネクタ 59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8" name="テキスト ボックス 59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9" name="直線コネクタ 59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0" name="テキスト ボックス 59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1" name="直線コネクタ 60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2" name="テキスト ボックス 60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3" name="直線コネクタ 60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4" name="テキスト ボックス 60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5" name="直線コネクタ 60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06" name="テキスト ボックス 60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8" name="テキスト ボックス 60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156257</xdr:rowOff>
    </xdr:from>
    <xdr:to>
      <xdr:col>85</xdr:col>
      <xdr:colOff>126364</xdr:colOff>
      <xdr:row>78</xdr:row>
      <xdr:rowOff>66156</xdr:rowOff>
    </xdr:to>
    <xdr:cxnSp macro="">
      <xdr:nvCxnSpPr>
        <xdr:cNvPr id="610" name="直線コネクタ 609"/>
        <xdr:cNvCxnSpPr/>
      </xdr:nvCxnSpPr>
      <xdr:spPr>
        <a:xfrm flipV="1">
          <a:off x="16317595" y="11986307"/>
          <a:ext cx="1269" cy="1452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69983</xdr:rowOff>
    </xdr:from>
    <xdr:ext cx="534377" cy="259045"/>
    <xdr:sp macro="" textlink="">
      <xdr:nvSpPr>
        <xdr:cNvPr id="611" name="公債費最小値テキスト"/>
        <xdr:cNvSpPr txBox="1"/>
      </xdr:nvSpPr>
      <xdr:spPr>
        <a:xfrm>
          <a:off x="16370300" y="134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66156</xdr:rowOff>
    </xdr:from>
    <xdr:to>
      <xdr:col>86</xdr:col>
      <xdr:colOff>25400</xdr:colOff>
      <xdr:row>78</xdr:row>
      <xdr:rowOff>66156</xdr:rowOff>
    </xdr:to>
    <xdr:cxnSp macro="">
      <xdr:nvCxnSpPr>
        <xdr:cNvPr id="612" name="直線コネクタ 611"/>
        <xdr:cNvCxnSpPr/>
      </xdr:nvCxnSpPr>
      <xdr:spPr>
        <a:xfrm>
          <a:off x="16230600" y="13439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102934</xdr:rowOff>
    </xdr:from>
    <xdr:ext cx="534377" cy="259045"/>
    <xdr:sp macro="" textlink="">
      <xdr:nvSpPr>
        <xdr:cNvPr id="613" name="公債費最大値テキスト"/>
        <xdr:cNvSpPr txBox="1"/>
      </xdr:nvSpPr>
      <xdr:spPr>
        <a:xfrm>
          <a:off x="16370300" y="117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156257</xdr:rowOff>
    </xdr:from>
    <xdr:to>
      <xdr:col>86</xdr:col>
      <xdr:colOff>25400</xdr:colOff>
      <xdr:row>69</xdr:row>
      <xdr:rowOff>156257</xdr:rowOff>
    </xdr:to>
    <xdr:cxnSp macro="">
      <xdr:nvCxnSpPr>
        <xdr:cNvPr id="614" name="直線コネクタ 613"/>
        <xdr:cNvCxnSpPr/>
      </xdr:nvCxnSpPr>
      <xdr:spPr>
        <a:xfrm>
          <a:off x="16230600" y="1198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12990</xdr:rowOff>
    </xdr:from>
    <xdr:to>
      <xdr:col>85</xdr:col>
      <xdr:colOff>127000</xdr:colOff>
      <xdr:row>70</xdr:row>
      <xdr:rowOff>35034</xdr:rowOff>
    </xdr:to>
    <xdr:cxnSp macro="">
      <xdr:nvCxnSpPr>
        <xdr:cNvPr id="615" name="直線コネクタ 614"/>
        <xdr:cNvCxnSpPr/>
      </xdr:nvCxnSpPr>
      <xdr:spPr>
        <a:xfrm>
          <a:off x="15481300" y="12014490"/>
          <a:ext cx="838200" cy="2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139368</xdr:rowOff>
    </xdr:from>
    <xdr:ext cx="534377" cy="259045"/>
    <xdr:sp macro="" textlink="">
      <xdr:nvSpPr>
        <xdr:cNvPr id="616" name="公債費平均値テキスト"/>
        <xdr:cNvSpPr txBox="1"/>
      </xdr:nvSpPr>
      <xdr:spPr>
        <a:xfrm>
          <a:off x="16370300" y="12655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160941</xdr:rowOff>
    </xdr:from>
    <xdr:to>
      <xdr:col>85</xdr:col>
      <xdr:colOff>177800</xdr:colOff>
      <xdr:row>74</xdr:row>
      <xdr:rowOff>91091</xdr:rowOff>
    </xdr:to>
    <xdr:sp macro="" textlink="">
      <xdr:nvSpPr>
        <xdr:cNvPr id="617" name="フローチャート: 判断 616"/>
        <xdr:cNvSpPr/>
      </xdr:nvSpPr>
      <xdr:spPr>
        <a:xfrm>
          <a:off x="16268700" y="126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2279</xdr:rowOff>
    </xdr:from>
    <xdr:to>
      <xdr:col>81</xdr:col>
      <xdr:colOff>50800</xdr:colOff>
      <xdr:row>70</xdr:row>
      <xdr:rowOff>12990</xdr:rowOff>
    </xdr:to>
    <xdr:cxnSp macro="">
      <xdr:nvCxnSpPr>
        <xdr:cNvPr id="618" name="直線コネクタ 617"/>
        <xdr:cNvCxnSpPr/>
      </xdr:nvCxnSpPr>
      <xdr:spPr>
        <a:xfrm>
          <a:off x="14592300" y="12003779"/>
          <a:ext cx="889000" cy="1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148662</xdr:rowOff>
    </xdr:from>
    <xdr:to>
      <xdr:col>81</xdr:col>
      <xdr:colOff>101600</xdr:colOff>
      <xdr:row>74</xdr:row>
      <xdr:rowOff>78812</xdr:rowOff>
    </xdr:to>
    <xdr:sp macro="" textlink="">
      <xdr:nvSpPr>
        <xdr:cNvPr id="619" name="フローチャート: 判断 618"/>
        <xdr:cNvSpPr/>
      </xdr:nvSpPr>
      <xdr:spPr>
        <a:xfrm>
          <a:off x="15430500" y="1266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69939</xdr:rowOff>
    </xdr:from>
    <xdr:ext cx="534377" cy="259045"/>
    <xdr:sp macro="" textlink="">
      <xdr:nvSpPr>
        <xdr:cNvPr id="620" name="テキスト ボックス 619"/>
        <xdr:cNvSpPr txBox="1"/>
      </xdr:nvSpPr>
      <xdr:spPr>
        <a:xfrm>
          <a:off x="15214111" y="1275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2279</xdr:rowOff>
    </xdr:from>
    <xdr:to>
      <xdr:col>76</xdr:col>
      <xdr:colOff>114300</xdr:colOff>
      <xdr:row>70</xdr:row>
      <xdr:rowOff>5414</xdr:rowOff>
    </xdr:to>
    <xdr:cxnSp macro="">
      <xdr:nvCxnSpPr>
        <xdr:cNvPr id="621" name="直線コネクタ 620"/>
        <xdr:cNvCxnSpPr/>
      </xdr:nvCxnSpPr>
      <xdr:spPr>
        <a:xfrm flipV="1">
          <a:off x="13703300" y="12003779"/>
          <a:ext cx="889000" cy="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143078</xdr:rowOff>
    </xdr:from>
    <xdr:to>
      <xdr:col>76</xdr:col>
      <xdr:colOff>165100</xdr:colOff>
      <xdr:row>74</xdr:row>
      <xdr:rowOff>73228</xdr:rowOff>
    </xdr:to>
    <xdr:sp macro="" textlink="">
      <xdr:nvSpPr>
        <xdr:cNvPr id="622" name="フローチャート: 判断 621"/>
        <xdr:cNvSpPr/>
      </xdr:nvSpPr>
      <xdr:spPr>
        <a:xfrm>
          <a:off x="14541500" y="1265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64355</xdr:rowOff>
    </xdr:from>
    <xdr:ext cx="534377" cy="259045"/>
    <xdr:sp macro="" textlink="">
      <xdr:nvSpPr>
        <xdr:cNvPr id="623" name="テキスト ボックス 622"/>
        <xdr:cNvSpPr txBox="1"/>
      </xdr:nvSpPr>
      <xdr:spPr>
        <a:xfrm>
          <a:off x="14325111" y="1275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4434</xdr:rowOff>
    </xdr:from>
    <xdr:to>
      <xdr:col>71</xdr:col>
      <xdr:colOff>177800</xdr:colOff>
      <xdr:row>70</xdr:row>
      <xdr:rowOff>5414</xdr:rowOff>
    </xdr:to>
    <xdr:cxnSp macro="">
      <xdr:nvCxnSpPr>
        <xdr:cNvPr id="624" name="直線コネクタ 623"/>
        <xdr:cNvCxnSpPr/>
      </xdr:nvCxnSpPr>
      <xdr:spPr>
        <a:xfrm>
          <a:off x="12814300" y="12005934"/>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70873</xdr:rowOff>
    </xdr:from>
    <xdr:to>
      <xdr:col>72</xdr:col>
      <xdr:colOff>38100</xdr:colOff>
      <xdr:row>74</xdr:row>
      <xdr:rowOff>1023</xdr:rowOff>
    </xdr:to>
    <xdr:sp macro="" textlink="">
      <xdr:nvSpPr>
        <xdr:cNvPr id="625" name="フローチャート: 判断 624"/>
        <xdr:cNvSpPr/>
      </xdr:nvSpPr>
      <xdr:spPr>
        <a:xfrm>
          <a:off x="13652500" y="1258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163600</xdr:rowOff>
    </xdr:from>
    <xdr:ext cx="534377" cy="259045"/>
    <xdr:sp macro="" textlink="">
      <xdr:nvSpPr>
        <xdr:cNvPr id="626" name="テキスト ボックス 625"/>
        <xdr:cNvSpPr txBox="1"/>
      </xdr:nvSpPr>
      <xdr:spPr>
        <a:xfrm>
          <a:off x="13436111" y="1267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56472</xdr:rowOff>
    </xdr:from>
    <xdr:to>
      <xdr:col>67</xdr:col>
      <xdr:colOff>101600</xdr:colOff>
      <xdr:row>73</xdr:row>
      <xdr:rowOff>158072</xdr:rowOff>
    </xdr:to>
    <xdr:sp macro="" textlink="">
      <xdr:nvSpPr>
        <xdr:cNvPr id="627" name="フローチャート: 判断 626"/>
        <xdr:cNvSpPr/>
      </xdr:nvSpPr>
      <xdr:spPr>
        <a:xfrm>
          <a:off x="12763500" y="1257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149199</xdr:rowOff>
    </xdr:from>
    <xdr:ext cx="534377" cy="259045"/>
    <xdr:sp macro="" textlink="">
      <xdr:nvSpPr>
        <xdr:cNvPr id="628" name="テキスト ボックス 627"/>
        <xdr:cNvSpPr txBox="1"/>
      </xdr:nvSpPr>
      <xdr:spPr>
        <a:xfrm>
          <a:off x="12547111" y="1266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155684</xdr:rowOff>
    </xdr:from>
    <xdr:to>
      <xdr:col>85</xdr:col>
      <xdr:colOff>177800</xdr:colOff>
      <xdr:row>70</xdr:row>
      <xdr:rowOff>85834</xdr:rowOff>
    </xdr:to>
    <xdr:sp macro="" textlink="">
      <xdr:nvSpPr>
        <xdr:cNvPr id="634" name="楕円 633"/>
        <xdr:cNvSpPr/>
      </xdr:nvSpPr>
      <xdr:spPr>
        <a:xfrm>
          <a:off x="16268700" y="1198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70611</xdr:rowOff>
    </xdr:from>
    <xdr:ext cx="534377" cy="259045"/>
    <xdr:sp macro="" textlink="">
      <xdr:nvSpPr>
        <xdr:cNvPr id="635" name="公債費該当値テキスト"/>
        <xdr:cNvSpPr txBox="1"/>
      </xdr:nvSpPr>
      <xdr:spPr>
        <a:xfrm>
          <a:off x="16370300" y="1190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69</xdr:row>
      <xdr:rowOff>133640</xdr:rowOff>
    </xdr:from>
    <xdr:to>
      <xdr:col>81</xdr:col>
      <xdr:colOff>101600</xdr:colOff>
      <xdr:row>70</xdr:row>
      <xdr:rowOff>63790</xdr:rowOff>
    </xdr:to>
    <xdr:sp macro="" textlink="">
      <xdr:nvSpPr>
        <xdr:cNvPr id="636" name="楕円 635"/>
        <xdr:cNvSpPr/>
      </xdr:nvSpPr>
      <xdr:spPr>
        <a:xfrm>
          <a:off x="15430500" y="119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68</xdr:row>
      <xdr:rowOff>80317</xdr:rowOff>
    </xdr:from>
    <xdr:ext cx="534377" cy="259045"/>
    <xdr:sp macro="" textlink="">
      <xdr:nvSpPr>
        <xdr:cNvPr id="637" name="テキスト ボックス 636"/>
        <xdr:cNvSpPr txBox="1"/>
      </xdr:nvSpPr>
      <xdr:spPr>
        <a:xfrm>
          <a:off x="15214111" y="1173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69</xdr:row>
      <xdr:rowOff>122929</xdr:rowOff>
    </xdr:from>
    <xdr:to>
      <xdr:col>76</xdr:col>
      <xdr:colOff>165100</xdr:colOff>
      <xdr:row>70</xdr:row>
      <xdr:rowOff>53079</xdr:rowOff>
    </xdr:to>
    <xdr:sp macro="" textlink="">
      <xdr:nvSpPr>
        <xdr:cNvPr id="638" name="楕円 637"/>
        <xdr:cNvSpPr/>
      </xdr:nvSpPr>
      <xdr:spPr>
        <a:xfrm>
          <a:off x="14541500" y="1195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68</xdr:row>
      <xdr:rowOff>69606</xdr:rowOff>
    </xdr:from>
    <xdr:ext cx="534377" cy="259045"/>
    <xdr:sp macro="" textlink="">
      <xdr:nvSpPr>
        <xdr:cNvPr id="639" name="テキスト ボックス 638"/>
        <xdr:cNvSpPr txBox="1"/>
      </xdr:nvSpPr>
      <xdr:spPr>
        <a:xfrm>
          <a:off x="14325111" y="1172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69</xdr:row>
      <xdr:rowOff>126064</xdr:rowOff>
    </xdr:from>
    <xdr:to>
      <xdr:col>72</xdr:col>
      <xdr:colOff>38100</xdr:colOff>
      <xdr:row>70</xdr:row>
      <xdr:rowOff>56214</xdr:rowOff>
    </xdr:to>
    <xdr:sp macro="" textlink="">
      <xdr:nvSpPr>
        <xdr:cNvPr id="640" name="楕円 639"/>
        <xdr:cNvSpPr/>
      </xdr:nvSpPr>
      <xdr:spPr>
        <a:xfrm>
          <a:off x="13652500" y="1195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68</xdr:row>
      <xdr:rowOff>72741</xdr:rowOff>
    </xdr:from>
    <xdr:ext cx="534377" cy="259045"/>
    <xdr:sp macro="" textlink="">
      <xdr:nvSpPr>
        <xdr:cNvPr id="641" name="テキスト ボックス 640"/>
        <xdr:cNvSpPr txBox="1"/>
      </xdr:nvSpPr>
      <xdr:spPr>
        <a:xfrm>
          <a:off x="13436111" y="1173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125084</xdr:rowOff>
    </xdr:from>
    <xdr:to>
      <xdr:col>67</xdr:col>
      <xdr:colOff>101600</xdr:colOff>
      <xdr:row>70</xdr:row>
      <xdr:rowOff>55234</xdr:rowOff>
    </xdr:to>
    <xdr:sp macro="" textlink="">
      <xdr:nvSpPr>
        <xdr:cNvPr id="642" name="楕円 641"/>
        <xdr:cNvSpPr/>
      </xdr:nvSpPr>
      <xdr:spPr>
        <a:xfrm>
          <a:off x="12763500" y="1195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71761</xdr:rowOff>
    </xdr:from>
    <xdr:ext cx="534377" cy="259045"/>
    <xdr:sp macro="" textlink="">
      <xdr:nvSpPr>
        <xdr:cNvPr id="643" name="テキスト ボックス 642"/>
        <xdr:cNvSpPr txBox="1"/>
      </xdr:nvSpPr>
      <xdr:spPr>
        <a:xfrm>
          <a:off x="12547111" y="1173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7" name="テキスト ボックス 65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9" name="テキスト ボックス 658"/>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1" name="テキスト ボックス 660"/>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3" name="テキスト ボックス 66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163337</xdr:rowOff>
    </xdr:from>
    <xdr:to>
      <xdr:col>85</xdr:col>
      <xdr:colOff>126364</xdr:colOff>
      <xdr:row>98</xdr:row>
      <xdr:rowOff>125847</xdr:rowOff>
    </xdr:to>
    <xdr:cxnSp macro="">
      <xdr:nvCxnSpPr>
        <xdr:cNvPr id="665" name="直線コネクタ 664"/>
        <xdr:cNvCxnSpPr/>
      </xdr:nvCxnSpPr>
      <xdr:spPr>
        <a:xfrm flipV="1">
          <a:off x="16317595" y="15765287"/>
          <a:ext cx="1269" cy="1162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129674</xdr:rowOff>
    </xdr:from>
    <xdr:ext cx="378565" cy="259045"/>
    <xdr:sp macro="" textlink="">
      <xdr:nvSpPr>
        <xdr:cNvPr id="666" name="積立金最小値テキスト"/>
        <xdr:cNvSpPr txBox="1"/>
      </xdr:nvSpPr>
      <xdr:spPr>
        <a:xfrm>
          <a:off x="16370300" y="16931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125847</xdr:rowOff>
    </xdr:from>
    <xdr:to>
      <xdr:col>86</xdr:col>
      <xdr:colOff>25400</xdr:colOff>
      <xdr:row>98</xdr:row>
      <xdr:rowOff>125847</xdr:rowOff>
    </xdr:to>
    <xdr:cxnSp macro="">
      <xdr:nvCxnSpPr>
        <xdr:cNvPr id="667" name="直線コネクタ 666"/>
        <xdr:cNvCxnSpPr/>
      </xdr:nvCxnSpPr>
      <xdr:spPr>
        <a:xfrm>
          <a:off x="16230600" y="1692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110014</xdr:rowOff>
    </xdr:from>
    <xdr:ext cx="534377" cy="259045"/>
    <xdr:sp macro="" textlink="">
      <xdr:nvSpPr>
        <xdr:cNvPr id="668" name="積立金最大値テキスト"/>
        <xdr:cNvSpPr txBox="1"/>
      </xdr:nvSpPr>
      <xdr:spPr>
        <a:xfrm>
          <a:off x="16370300" y="1554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163337</xdr:rowOff>
    </xdr:from>
    <xdr:to>
      <xdr:col>86</xdr:col>
      <xdr:colOff>25400</xdr:colOff>
      <xdr:row>91</xdr:row>
      <xdr:rowOff>163337</xdr:rowOff>
    </xdr:to>
    <xdr:cxnSp macro="">
      <xdr:nvCxnSpPr>
        <xdr:cNvPr id="669" name="直線コネクタ 668"/>
        <xdr:cNvCxnSpPr/>
      </xdr:nvCxnSpPr>
      <xdr:spPr>
        <a:xfrm>
          <a:off x="16230600" y="1576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119309</xdr:rowOff>
    </xdr:from>
    <xdr:to>
      <xdr:col>85</xdr:col>
      <xdr:colOff>127000</xdr:colOff>
      <xdr:row>96</xdr:row>
      <xdr:rowOff>126030</xdr:rowOff>
    </xdr:to>
    <xdr:cxnSp macro="">
      <xdr:nvCxnSpPr>
        <xdr:cNvPr id="670" name="直線コネクタ 669"/>
        <xdr:cNvCxnSpPr/>
      </xdr:nvCxnSpPr>
      <xdr:spPr>
        <a:xfrm flipV="1">
          <a:off x="15481300" y="16407059"/>
          <a:ext cx="838200" cy="17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152550</xdr:rowOff>
    </xdr:from>
    <xdr:ext cx="469744" cy="259045"/>
    <xdr:sp macro="" textlink="">
      <xdr:nvSpPr>
        <xdr:cNvPr id="671" name="積立金平均値テキスト"/>
        <xdr:cNvSpPr txBox="1"/>
      </xdr:nvSpPr>
      <xdr:spPr>
        <a:xfrm>
          <a:off x="16370300" y="16611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2673</xdr:rowOff>
    </xdr:from>
    <xdr:to>
      <xdr:col>85</xdr:col>
      <xdr:colOff>177800</xdr:colOff>
      <xdr:row>97</xdr:row>
      <xdr:rowOff>104273</xdr:rowOff>
    </xdr:to>
    <xdr:sp macro="" textlink="">
      <xdr:nvSpPr>
        <xdr:cNvPr id="672" name="フローチャート: 判断 671"/>
        <xdr:cNvSpPr/>
      </xdr:nvSpPr>
      <xdr:spPr>
        <a:xfrm>
          <a:off x="162687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126030</xdr:rowOff>
    </xdr:from>
    <xdr:to>
      <xdr:col>81</xdr:col>
      <xdr:colOff>50800</xdr:colOff>
      <xdr:row>97</xdr:row>
      <xdr:rowOff>59142</xdr:rowOff>
    </xdr:to>
    <xdr:cxnSp macro="">
      <xdr:nvCxnSpPr>
        <xdr:cNvPr id="673" name="直線コネクタ 672"/>
        <xdr:cNvCxnSpPr/>
      </xdr:nvCxnSpPr>
      <xdr:spPr>
        <a:xfrm flipV="1">
          <a:off x="14592300" y="16585230"/>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139740</xdr:rowOff>
    </xdr:from>
    <xdr:to>
      <xdr:col>81</xdr:col>
      <xdr:colOff>101600</xdr:colOff>
      <xdr:row>97</xdr:row>
      <xdr:rowOff>69890</xdr:rowOff>
    </xdr:to>
    <xdr:sp macro="" textlink="">
      <xdr:nvSpPr>
        <xdr:cNvPr id="674" name="フローチャート: 判断 673"/>
        <xdr:cNvSpPr/>
      </xdr:nvSpPr>
      <xdr:spPr>
        <a:xfrm>
          <a:off x="15430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61017</xdr:rowOff>
    </xdr:from>
    <xdr:ext cx="469744" cy="259045"/>
    <xdr:sp macro="" textlink="">
      <xdr:nvSpPr>
        <xdr:cNvPr id="675" name="テキスト ボックス 674"/>
        <xdr:cNvSpPr txBox="1"/>
      </xdr:nvSpPr>
      <xdr:spPr>
        <a:xfrm>
          <a:off x="15246428" y="166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59142</xdr:rowOff>
    </xdr:from>
    <xdr:to>
      <xdr:col>76</xdr:col>
      <xdr:colOff>114300</xdr:colOff>
      <xdr:row>97</xdr:row>
      <xdr:rowOff>147382</xdr:rowOff>
    </xdr:to>
    <xdr:cxnSp macro="">
      <xdr:nvCxnSpPr>
        <xdr:cNvPr id="676" name="直線コネクタ 675"/>
        <xdr:cNvCxnSpPr/>
      </xdr:nvCxnSpPr>
      <xdr:spPr>
        <a:xfrm flipV="1">
          <a:off x="13703300" y="16689792"/>
          <a:ext cx="889000" cy="8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121362</xdr:rowOff>
    </xdr:from>
    <xdr:to>
      <xdr:col>76</xdr:col>
      <xdr:colOff>165100</xdr:colOff>
      <xdr:row>97</xdr:row>
      <xdr:rowOff>51512</xdr:rowOff>
    </xdr:to>
    <xdr:sp macro="" textlink="">
      <xdr:nvSpPr>
        <xdr:cNvPr id="677" name="フローチャート: 判断 676"/>
        <xdr:cNvSpPr/>
      </xdr:nvSpPr>
      <xdr:spPr>
        <a:xfrm>
          <a:off x="14541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68039</xdr:rowOff>
    </xdr:from>
    <xdr:ext cx="469744" cy="259045"/>
    <xdr:sp macro="" textlink="">
      <xdr:nvSpPr>
        <xdr:cNvPr id="678" name="テキスト ボックス 677"/>
        <xdr:cNvSpPr txBox="1"/>
      </xdr:nvSpPr>
      <xdr:spPr>
        <a:xfrm>
          <a:off x="14357428" y="163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50135</xdr:rowOff>
    </xdr:from>
    <xdr:to>
      <xdr:col>71</xdr:col>
      <xdr:colOff>177800</xdr:colOff>
      <xdr:row>97</xdr:row>
      <xdr:rowOff>147382</xdr:rowOff>
    </xdr:to>
    <xdr:cxnSp macro="">
      <xdr:nvCxnSpPr>
        <xdr:cNvPr id="679" name="直線コネクタ 678"/>
        <xdr:cNvCxnSpPr/>
      </xdr:nvCxnSpPr>
      <xdr:spPr>
        <a:xfrm>
          <a:off x="12814300" y="16337885"/>
          <a:ext cx="889000" cy="44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40391</xdr:rowOff>
    </xdr:from>
    <xdr:to>
      <xdr:col>72</xdr:col>
      <xdr:colOff>38100</xdr:colOff>
      <xdr:row>96</xdr:row>
      <xdr:rowOff>141991</xdr:rowOff>
    </xdr:to>
    <xdr:sp macro="" textlink="">
      <xdr:nvSpPr>
        <xdr:cNvPr id="680" name="フローチャート: 判断 679"/>
        <xdr:cNvSpPr/>
      </xdr:nvSpPr>
      <xdr:spPr>
        <a:xfrm>
          <a:off x="13652500" y="1649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158518</xdr:rowOff>
    </xdr:from>
    <xdr:ext cx="469744" cy="259045"/>
    <xdr:sp macro="" textlink="">
      <xdr:nvSpPr>
        <xdr:cNvPr id="681" name="テキスト ボックス 680"/>
        <xdr:cNvSpPr txBox="1"/>
      </xdr:nvSpPr>
      <xdr:spPr>
        <a:xfrm>
          <a:off x="13468428" y="1627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159217</xdr:rowOff>
    </xdr:from>
    <xdr:to>
      <xdr:col>67</xdr:col>
      <xdr:colOff>101600</xdr:colOff>
      <xdr:row>96</xdr:row>
      <xdr:rowOff>89367</xdr:rowOff>
    </xdr:to>
    <xdr:sp macro="" textlink="">
      <xdr:nvSpPr>
        <xdr:cNvPr id="682" name="フローチャート: 判断 681"/>
        <xdr:cNvSpPr/>
      </xdr:nvSpPr>
      <xdr:spPr>
        <a:xfrm>
          <a:off x="12763500" y="164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80494</xdr:rowOff>
    </xdr:from>
    <xdr:ext cx="469744" cy="259045"/>
    <xdr:sp macro="" textlink="">
      <xdr:nvSpPr>
        <xdr:cNvPr id="683" name="テキスト ボックス 682"/>
        <xdr:cNvSpPr txBox="1"/>
      </xdr:nvSpPr>
      <xdr:spPr>
        <a:xfrm>
          <a:off x="12579428" y="16539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68509</xdr:rowOff>
    </xdr:from>
    <xdr:to>
      <xdr:col>85</xdr:col>
      <xdr:colOff>177800</xdr:colOff>
      <xdr:row>95</xdr:row>
      <xdr:rowOff>170109</xdr:rowOff>
    </xdr:to>
    <xdr:sp macro="" textlink="">
      <xdr:nvSpPr>
        <xdr:cNvPr id="689" name="楕円 688"/>
        <xdr:cNvSpPr/>
      </xdr:nvSpPr>
      <xdr:spPr>
        <a:xfrm>
          <a:off x="16268700" y="1635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91386</xdr:rowOff>
    </xdr:from>
    <xdr:ext cx="534377" cy="259045"/>
    <xdr:sp macro="" textlink="">
      <xdr:nvSpPr>
        <xdr:cNvPr id="690" name="積立金該当値テキスト"/>
        <xdr:cNvSpPr txBox="1"/>
      </xdr:nvSpPr>
      <xdr:spPr>
        <a:xfrm>
          <a:off x="16370300" y="1620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75230</xdr:rowOff>
    </xdr:from>
    <xdr:to>
      <xdr:col>81</xdr:col>
      <xdr:colOff>101600</xdr:colOff>
      <xdr:row>97</xdr:row>
      <xdr:rowOff>5380</xdr:rowOff>
    </xdr:to>
    <xdr:sp macro="" textlink="">
      <xdr:nvSpPr>
        <xdr:cNvPr id="691" name="楕円 690"/>
        <xdr:cNvSpPr/>
      </xdr:nvSpPr>
      <xdr:spPr>
        <a:xfrm>
          <a:off x="15430500" y="165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21907</xdr:rowOff>
    </xdr:from>
    <xdr:ext cx="469744" cy="259045"/>
    <xdr:sp macro="" textlink="">
      <xdr:nvSpPr>
        <xdr:cNvPr id="692" name="テキスト ボックス 691"/>
        <xdr:cNvSpPr txBox="1"/>
      </xdr:nvSpPr>
      <xdr:spPr>
        <a:xfrm>
          <a:off x="15246428" y="1630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8342</xdr:rowOff>
    </xdr:from>
    <xdr:to>
      <xdr:col>76</xdr:col>
      <xdr:colOff>165100</xdr:colOff>
      <xdr:row>97</xdr:row>
      <xdr:rowOff>109942</xdr:rowOff>
    </xdr:to>
    <xdr:sp macro="" textlink="">
      <xdr:nvSpPr>
        <xdr:cNvPr id="693" name="楕円 692"/>
        <xdr:cNvSpPr/>
      </xdr:nvSpPr>
      <xdr:spPr>
        <a:xfrm>
          <a:off x="14541500" y="1663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101069</xdr:rowOff>
    </xdr:from>
    <xdr:ext cx="469744" cy="259045"/>
    <xdr:sp macro="" textlink="">
      <xdr:nvSpPr>
        <xdr:cNvPr id="694" name="テキスト ボックス 693"/>
        <xdr:cNvSpPr txBox="1"/>
      </xdr:nvSpPr>
      <xdr:spPr>
        <a:xfrm>
          <a:off x="14357428" y="1673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96582</xdr:rowOff>
    </xdr:from>
    <xdr:to>
      <xdr:col>72</xdr:col>
      <xdr:colOff>38100</xdr:colOff>
      <xdr:row>98</xdr:row>
      <xdr:rowOff>26732</xdr:rowOff>
    </xdr:to>
    <xdr:sp macro="" textlink="">
      <xdr:nvSpPr>
        <xdr:cNvPr id="695" name="楕円 694"/>
        <xdr:cNvSpPr/>
      </xdr:nvSpPr>
      <xdr:spPr>
        <a:xfrm>
          <a:off x="13652500" y="1672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17859</xdr:rowOff>
    </xdr:from>
    <xdr:ext cx="469744" cy="259045"/>
    <xdr:sp macro="" textlink="">
      <xdr:nvSpPr>
        <xdr:cNvPr id="696" name="テキスト ボックス 695"/>
        <xdr:cNvSpPr txBox="1"/>
      </xdr:nvSpPr>
      <xdr:spPr>
        <a:xfrm>
          <a:off x="13468428" y="1681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170785</xdr:rowOff>
    </xdr:from>
    <xdr:to>
      <xdr:col>67</xdr:col>
      <xdr:colOff>101600</xdr:colOff>
      <xdr:row>95</xdr:row>
      <xdr:rowOff>100935</xdr:rowOff>
    </xdr:to>
    <xdr:sp macro="" textlink="">
      <xdr:nvSpPr>
        <xdr:cNvPr id="697" name="楕円 696"/>
        <xdr:cNvSpPr/>
      </xdr:nvSpPr>
      <xdr:spPr>
        <a:xfrm>
          <a:off x="12763500" y="162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117462</xdr:rowOff>
    </xdr:from>
    <xdr:ext cx="534377" cy="259045"/>
    <xdr:sp macro="" textlink="">
      <xdr:nvSpPr>
        <xdr:cNvPr id="698" name="テキスト ボックス 697"/>
        <xdr:cNvSpPr txBox="1"/>
      </xdr:nvSpPr>
      <xdr:spPr>
        <a:xfrm>
          <a:off x="12547111" y="1606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4" name="テキスト ボックス 71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6" name="テキスト ボックス 71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8" name="テキスト ボックス 71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141224</xdr:rowOff>
    </xdr:from>
    <xdr:to>
      <xdr:col>116</xdr:col>
      <xdr:colOff>62864</xdr:colOff>
      <xdr:row>39</xdr:row>
      <xdr:rowOff>44450</xdr:rowOff>
    </xdr:to>
    <xdr:cxnSp macro="">
      <xdr:nvCxnSpPr>
        <xdr:cNvPr id="722" name="直線コネクタ 721"/>
        <xdr:cNvCxnSpPr/>
      </xdr:nvCxnSpPr>
      <xdr:spPr>
        <a:xfrm flipV="1">
          <a:off x="22159595" y="5456174"/>
          <a:ext cx="1269" cy="127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87901</xdr:rowOff>
    </xdr:from>
    <xdr:ext cx="534377" cy="259045"/>
    <xdr:sp macro="" textlink="">
      <xdr:nvSpPr>
        <xdr:cNvPr id="725" name="投資及び出資金最大値テキスト"/>
        <xdr:cNvSpPr txBox="1"/>
      </xdr:nvSpPr>
      <xdr:spPr>
        <a:xfrm>
          <a:off x="22212300" y="523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141224</xdr:rowOff>
    </xdr:from>
    <xdr:to>
      <xdr:col>116</xdr:col>
      <xdr:colOff>152400</xdr:colOff>
      <xdr:row>31</xdr:row>
      <xdr:rowOff>141224</xdr:rowOff>
    </xdr:to>
    <xdr:cxnSp macro="">
      <xdr:nvCxnSpPr>
        <xdr:cNvPr id="726" name="直線コネクタ 725"/>
        <xdr:cNvCxnSpPr/>
      </xdr:nvCxnSpPr>
      <xdr:spPr>
        <a:xfrm>
          <a:off x="22072600" y="5456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43053</xdr:rowOff>
    </xdr:from>
    <xdr:to>
      <xdr:col>116</xdr:col>
      <xdr:colOff>63500</xdr:colOff>
      <xdr:row>39</xdr:row>
      <xdr:rowOff>44450</xdr:rowOff>
    </xdr:to>
    <xdr:cxnSp macro="">
      <xdr:nvCxnSpPr>
        <xdr:cNvPr id="727" name="直線コネクタ 726"/>
        <xdr:cNvCxnSpPr/>
      </xdr:nvCxnSpPr>
      <xdr:spPr>
        <a:xfrm flipV="1">
          <a:off x="21323300" y="6729603"/>
          <a:ext cx="8382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113301</xdr:rowOff>
    </xdr:from>
    <xdr:ext cx="469744" cy="259045"/>
    <xdr:sp macro="" textlink="">
      <xdr:nvSpPr>
        <xdr:cNvPr id="728" name="投資及び出資金平均値テキスト"/>
        <xdr:cNvSpPr txBox="1"/>
      </xdr:nvSpPr>
      <xdr:spPr>
        <a:xfrm>
          <a:off x="22212300" y="6285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90424</xdr:rowOff>
    </xdr:from>
    <xdr:to>
      <xdr:col>116</xdr:col>
      <xdr:colOff>114300</xdr:colOff>
      <xdr:row>38</xdr:row>
      <xdr:rowOff>20574</xdr:rowOff>
    </xdr:to>
    <xdr:sp macro="" textlink="">
      <xdr:nvSpPr>
        <xdr:cNvPr id="729" name="フローチャート: 判断 728"/>
        <xdr:cNvSpPr/>
      </xdr:nvSpPr>
      <xdr:spPr>
        <a:xfrm>
          <a:off x="221107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39497</xdr:rowOff>
    </xdr:from>
    <xdr:to>
      <xdr:col>111</xdr:col>
      <xdr:colOff>177800</xdr:colOff>
      <xdr:row>39</xdr:row>
      <xdr:rowOff>44450</xdr:rowOff>
    </xdr:to>
    <xdr:cxnSp macro="">
      <xdr:nvCxnSpPr>
        <xdr:cNvPr id="730" name="直線コネクタ 729"/>
        <xdr:cNvCxnSpPr/>
      </xdr:nvCxnSpPr>
      <xdr:spPr>
        <a:xfrm>
          <a:off x="20434300" y="6726047"/>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94107</xdr:rowOff>
    </xdr:from>
    <xdr:to>
      <xdr:col>112</xdr:col>
      <xdr:colOff>38100</xdr:colOff>
      <xdr:row>38</xdr:row>
      <xdr:rowOff>24257</xdr:rowOff>
    </xdr:to>
    <xdr:sp macro="" textlink="">
      <xdr:nvSpPr>
        <xdr:cNvPr id="731" name="フローチャート: 判断 730"/>
        <xdr:cNvSpPr/>
      </xdr:nvSpPr>
      <xdr:spPr>
        <a:xfrm>
          <a:off x="21272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40784</xdr:rowOff>
    </xdr:from>
    <xdr:ext cx="469744" cy="259045"/>
    <xdr:sp macro="" textlink="">
      <xdr:nvSpPr>
        <xdr:cNvPr id="732" name="テキスト ボックス 731"/>
        <xdr:cNvSpPr txBox="1"/>
      </xdr:nvSpPr>
      <xdr:spPr>
        <a:xfrm>
          <a:off x="21088428" y="62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39497</xdr:rowOff>
    </xdr:from>
    <xdr:to>
      <xdr:col>107</xdr:col>
      <xdr:colOff>50800</xdr:colOff>
      <xdr:row>39</xdr:row>
      <xdr:rowOff>39751</xdr:rowOff>
    </xdr:to>
    <xdr:cxnSp macro="">
      <xdr:nvCxnSpPr>
        <xdr:cNvPr id="733" name="直線コネクタ 732"/>
        <xdr:cNvCxnSpPr/>
      </xdr:nvCxnSpPr>
      <xdr:spPr>
        <a:xfrm flipV="1">
          <a:off x="19545300" y="6726047"/>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103378</xdr:rowOff>
    </xdr:from>
    <xdr:to>
      <xdr:col>107</xdr:col>
      <xdr:colOff>101600</xdr:colOff>
      <xdr:row>38</xdr:row>
      <xdr:rowOff>33528</xdr:rowOff>
    </xdr:to>
    <xdr:sp macro="" textlink="">
      <xdr:nvSpPr>
        <xdr:cNvPr id="734" name="フローチャート: 判断 733"/>
        <xdr:cNvSpPr/>
      </xdr:nvSpPr>
      <xdr:spPr>
        <a:xfrm>
          <a:off x="20383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50055</xdr:rowOff>
    </xdr:from>
    <xdr:ext cx="469744" cy="259045"/>
    <xdr:sp macro="" textlink="">
      <xdr:nvSpPr>
        <xdr:cNvPr id="735" name="テキスト ボックス 734"/>
        <xdr:cNvSpPr txBox="1"/>
      </xdr:nvSpPr>
      <xdr:spPr>
        <a:xfrm>
          <a:off x="20199428" y="622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24511</xdr:rowOff>
    </xdr:from>
    <xdr:to>
      <xdr:col>102</xdr:col>
      <xdr:colOff>114300</xdr:colOff>
      <xdr:row>39</xdr:row>
      <xdr:rowOff>39751</xdr:rowOff>
    </xdr:to>
    <xdr:cxnSp macro="">
      <xdr:nvCxnSpPr>
        <xdr:cNvPr id="736" name="直線コネクタ 735"/>
        <xdr:cNvCxnSpPr/>
      </xdr:nvCxnSpPr>
      <xdr:spPr>
        <a:xfrm>
          <a:off x="18656300" y="6711061"/>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88392</xdr:rowOff>
    </xdr:from>
    <xdr:to>
      <xdr:col>102</xdr:col>
      <xdr:colOff>165100</xdr:colOff>
      <xdr:row>38</xdr:row>
      <xdr:rowOff>18542</xdr:rowOff>
    </xdr:to>
    <xdr:sp macro="" textlink="">
      <xdr:nvSpPr>
        <xdr:cNvPr id="737" name="フローチャート: 判断 736"/>
        <xdr:cNvSpPr/>
      </xdr:nvSpPr>
      <xdr:spPr>
        <a:xfrm>
          <a:off x="19494500" y="643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35069</xdr:rowOff>
    </xdr:from>
    <xdr:ext cx="469744" cy="259045"/>
    <xdr:sp macro="" textlink="">
      <xdr:nvSpPr>
        <xdr:cNvPr id="738" name="テキスト ボックス 737"/>
        <xdr:cNvSpPr txBox="1"/>
      </xdr:nvSpPr>
      <xdr:spPr>
        <a:xfrm>
          <a:off x="19310428" y="620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163576</xdr:rowOff>
    </xdr:from>
    <xdr:to>
      <xdr:col>98</xdr:col>
      <xdr:colOff>38100</xdr:colOff>
      <xdr:row>38</xdr:row>
      <xdr:rowOff>93726</xdr:rowOff>
    </xdr:to>
    <xdr:sp macro="" textlink="">
      <xdr:nvSpPr>
        <xdr:cNvPr id="739" name="フローチャート: 判断 738"/>
        <xdr:cNvSpPr/>
      </xdr:nvSpPr>
      <xdr:spPr>
        <a:xfrm>
          <a:off x="18605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110253</xdr:rowOff>
    </xdr:from>
    <xdr:ext cx="469744" cy="259045"/>
    <xdr:sp macro="" textlink="">
      <xdr:nvSpPr>
        <xdr:cNvPr id="740" name="テキスト ボックス 739"/>
        <xdr:cNvSpPr txBox="1"/>
      </xdr:nvSpPr>
      <xdr:spPr>
        <a:xfrm>
          <a:off x="18421428" y="628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163703</xdr:rowOff>
    </xdr:from>
    <xdr:to>
      <xdr:col>116</xdr:col>
      <xdr:colOff>114300</xdr:colOff>
      <xdr:row>39</xdr:row>
      <xdr:rowOff>93853</xdr:rowOff>
    </xdr:to>
    <xdr:sp macro="" textlink="">
      <xdr:nvSpPr>
        <xdr:cNvPr id="746" name="楕円 745"/>
        <xdr:cNvSpPr/>
      </xdr:nvSpPr>
      <xdr:spPr>
        <a:xfrm>
          <a:off x="22110700" y="66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78630</xdr:rowOff>
    </xdr:from>
    <xdr:ext cx="313932" cy="259045"/>
    <xdr:sp macro="" textlink="">
      <xdr:nvSpPr>
        <xdr:cNvPr id="747" name="投資及び出資金該当値テキスト"/>
        <xdr:cNvSpPr txBox="1"/>
      </xdr:nvSpPr>
      <xdr:spPr>
        <a:xfrm>
          <a:off x="22212300" y="65937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9" name="テキスト ボックス 74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160147</xdr:rowOff>
    </xdr:from>
    <xdr:to>
      <xdr:col>107</xdr:col>
      <xdr:colOff>101600</xdr:colOff>
      <xdr:row>39</xdr:row>
      <xdr:rowOff>90297</xdr:rowOff>
    </xdr:to>
    <xdr:sp macro="" textlink="">
      <xdr:nvSpPr>
        <xdr:cNvPr id="750" name="楕円 749"/>
        <xdr:cNvSpPr/>
      </xdr:nvSpPr>
      <xdr:spPr>
        <a:xfrm>
          <a:off x="20383500" y="66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81424</xdr:rowOff>
    </xdr:from>
    <xdr:ext cx="313932" cy="259045"/>
    <xdr:sp macro="" textlink="">
      <xdr:nvSpPr>
        <xdr:cNvPr id="751" name="テキスト ボックス 750"/>
        <xdr:cNvSpPr txBox="1"/>
      </xdr:nvSpPr>
      <xdr:spPr>
        <a:xfrm>
          <a:off x="20277333" y="6767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160401</xdr:rowOff>
    </xdr:from>
    <xdr:to>
      <xdr:col>102</xdr:col>
      <xdr:colOff>165100</xdr:colOff>
      <xdr:row>39</xdr:row>
      <xdr:rowOff>90551</xdr:rowOff>
    </xdr:to>
    <xdr:sp macro="" textlink="">
      <xdr:nvSpPr>
        <xdr:cNvPr id="752" name="楕円 751"/>
        <xdr:cNvSpPr/>
      </xdr:nvSpPr>
      <xdr:spPr>
        <a:xfrm>
          <a:off x="19494500" y="667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81678</xdr:rowOff>
    </xdr:from>
    <xdr:ext cx="313932" cy="259045"/>
    <xdr:sp macro="" textlink="">
      <xdr:nvSpPr>
        <xdr:cNvPr id="753" name="テキスト ボックス 752"/>
        <xdr:cNvSpPr txBox="1"/>
      </xdr:nvSpPr>
      <xdr:spPr>
        <a:xfrm>
          <a:off x="19388333" y="67682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145161</xdr:rowOff>
    </xdr:from>
    <xdr:to>
      <xdr:col>98</xdr:col>
      <xdr:colOff>38100</xdr:colOff>
      <xdr:row>39</xdr:row>
      <xdr:rowOff>75311</xdr:rowOff>
    </xdr:to>
    <xdr:sp macro="" textlink="">
      <xdr:nvSpPr>
        <xdr:cNvPr id="754" name="楕円 753"/>
        <xdr:cNvSpPr/>
      </xdr:nvSpPr>
      <xdr:spPr>
        <a:xfrm>
          <a:off x="18605500" y="666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66438</xdr:rowOff>
    </xdr:from>
    <xdr:ext cx="378565" cy="259045"/>
    <xdr:sp macro="" textlink="">
      <xdr:nvSpPr>
        <xdr:cNvPr id="755" name="テキスト ボックス 754"/>
        <xdr:cNvSpPr txBox="1"/>
      </xdr:nvSpPr>
      <xdr:spPr>
        <a:xfrm>
          <a:off x="18467017" y="6752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165074</xdr:rowOff>
    </xdr:from>
    <xdr:to>
      <xdr:col>116</xdr:col>
      <xdr:colOff>62864</xdr:colOff>
      <xdr:row>59</xdr:row>
      <xdr:rowOff>42469</xdr:rowOff>
    </xdr:to>
    <xdr:cxnSp macro="">
      <xdr:nvCxnSpPr>
        <xdr:cNvPr id="779" name="直線コネクタ 778"/>
        <xdr:cNvCxnSpPr/>
      </xdr:nvCxnSpPr>
      <xdr:spPr>
        <a:xfrm flipV="1">
          <a:off x="22159595" y="8566124"/>
          <a:ext cx="1269" cy="1591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46296</xdr:rowOff>
    </xdr:from>
    <xdr:ext cx="313932" cy="259045"/>
    <xdr:sp macro="" textlink="">
      <xdr:nvSpPr>
        <xdr:cNvPr id="780" name="貸付金最小値テキスト"/>
        <xdr:cNvSpPr txBox="1"/>
      </xdr:nvSpPr>
      <xdr:spPr>
        <a:xfrm>
          <a:off x="22212300" y="101618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42469</xdr:rowOff>
    </xdr:from>
    <xdr:to>
      <xdr:col>116</xdr:col>
      <xdr:colOff>152400</xdr:colOff>
      <xdr:row>59</xdr:row>
      <xdr:rowOff>42469</xdr:rowOff>
    </xdr:to>
    <xdr:cxnSp macro="">
      <xdr:nvCxnSpPr>
        <xdr:cNvPr id="781" name="直線コネクタ 780"/>
        <xdr:cNvCxnSpPr/>
      </xdr:nvCxnSpPr>
      <xdr:spPr>
        <a:xfrm>
          <a:off x="22072600" y="1015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111751</xdr:rowOff>
    </xdr:from>
    <xdr:ext cx="534377" cy="259045"/>
    <xdr:sp macro="" textlink="">
      <xdr:nvSpPr>
        <xdr:cNvPr id="782" name="貸付金最大値テキスト"/>
        <xdr:cNvSpPr txBox="1"/>
      </xdr:nvSpPr>
      <xdr:spPr>
        <a:xfrm>
          <a:off x="22212300" y="834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165074</xdr:rowOff>
    </xdr:from>
    <xdr:to>
      <xdr:col>116</xdr:col>
      <xdr:colOff>152400</xdr:colOff>
      <xdr:row>49</xdr:row>
      <xdr:rowOff>165074</xdr:rowOff>
    </xdr:to>
    <xdr:cxnSp macro="">
      <xdr:nvCxnSpPr>
        <xdr:cNvPr id="783" name="直線コネクタ 782"/>
        <xdr:cNvCxnSpPr/>
      </xdr:nvCxnSpPr>
      <xdr:spPr>
        <a:xfrm>
          <a:off x="22072600" y="8566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127622</xdr:rowOff>
    </xdr:from>
    <xdr:to>
      <xdr:col>116</xdr:col>
      <xdr:colOff>63500</xdr:colOff>
      <xdr:row>53</xdr:row>
      <xdr:rowOff>4293</xdr:rowOff>
    </xdr:to>
    <xdr:cxnSp macro="">
      <xdr:nvCxnSpPr>
        <xdr:cNvPr id="784" name="直線コネクタ 783"/>
        <xdr:cNvCxnSpPr/>
      </xdr:nvCxnSpPr>
      <xdr:spPr>
        <a:xfrm flipV="1">
          <a:off x="21323300" y="9043022"/>
          <a:ext cx="838200" cy="4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43972</xdr:rowOff>
    </xdr:from>
    <xdr:ext cx="469744" cy="259045"/>
    <xdr:sp macro="" textlink="">
      <xdr:nvSpPr>
        <xdr:cNvPr id="785" name="貸付金平均値テキスト"/>
        <xdr:cNvSpPr txBox="1"/>
      </xdr:nvSpPr>
      <xdr:spPr>
        <a:xfrm>
          <a:off x="22212300" y="9816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65545</xdr:rowOff>
    </xdr:from>
    <xdr:to>
      <xdr:col>116</xdr:col>
      <xdr:colOff>114300</xdr:colOff>
      <xdr:row>57</xdr:row>
      <xdr:rowOff>167145</xdr:rowOff>
    </xdr:to>
    <xdr:sp macro="" textlink="">
      <xdr:nvSpPr>
        <xdr:cNvPr id="786" name="フローチャート: 判断 785"/>
        <xdr:cNvSpPr/>
      </xdr:nvSpPr>
      <xdr:spPr>
        <a:xfrm>
          <a:off x="221107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4293</xdr:rowOff>
    </xdr:from>
    <xdr:to>
      <xdr:col>111</xdr:col>
      <xdr:colOff>177800</xdr:colOff>
      <xdr:row>53</xdr:row>
      <xdr:rowOff>64415</xdr:rowOff>
    </xdr:to>
    <xdr:cxnSp macro="">
      <xdr:nvCxnSpPr>
        <xdr:cNvPr id="787" name="直線コネクタ 786"/>
        <xdr:cNvCxnSpPr/>
      </xdr:nvCxnSpPr>
      <xdr:spPr>
        <a:xfrm flipV="1">
          <a:off x="20434300" y="9091143"/>
          <a:ext cx="889000" cy="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36246</xdr:rowOff>
    </xdr:from>
    <xdr:to>
      <xdr:col>112</xdr:col>
      <xdr:colOff>38100</xdr:colOff>
      <xdr:row>57</xdr:row>
      <xdr:rowOff>137846</xdr:rowOff>
    </xdr:to>
    <xdr:sp macro="" textlink="">
      <xdr:nvSpPr>
        <xdr:cNvPr id="788" name="フローチャート: 判断 787"/>
        <xdr:cNvSpPr/>
      </xdr:nvSpPr>
      <xdr:spPr>
        <a:xfrm>
          <a:off x="21272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128973</xdr:rowOff>
    </xdr:from>
    <xdr:ext cx="469744" cy="259045"/>
    <xdr:sp macro="" textlink="">
      <xdr:nvSpPr>
        <xdr:cNvPr id="789" name="テキスト ボックス 788"/>
        <xdr:cNvSpPr txBox="1"/>
      </xdr:nvSpPr>
      <xdr:spPr>
        <a:xfrm>
          <a:off x="21088428" y="990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64415</xdr:rowOff>
    </xdr:from>
    <xdr:to>
      <xdr:col>107</xdr:col>
      <xdr:colOff>50800</xdr:colOff>
      <xdr:row>54</xdr:row>
      <xdr:rowOff>83503</xdr:rowOff>
    </xdr:to>
    <xdr:cxnSp macro="">
      <xdr:nvCxnSpPr>
        <xdr:cNvPr id="790" name="直線コネクタ 789"/>
        <xdr:cNvCxnSpPr/>
      </xdr:nvCxnSpPr>
      <xdr:spPr>
        <a:xfrm flipV="1">
          <a:off x="19545300" y="9151265"/>
          <a:ext cx="889000" cy="19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34074</xdr:rowOff>
    </xdr:from>
    <xdr:to>
      <xdr:col>107</xdr:col>
      <xdr:colOff>101600</xdr:colOff>
      <xdr:row>57</xdr:row>
      <xdr:rowOff>135674</xdr:rowOff>
    </xdr:to>
    <xdr:sp macro="" textlink="">
      <xdr:nvSpPr>
        <xdr:cNvPr id="791" name="フローチャート: 判断 790"/>
        <xdr:cNvSpPr/>
      </xdr:nvSpPr>
      <xdr:spPr>
        <a:xfrm>
          <a:off x="20383500" y="980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126801</xdr:rowOff>
    </xdr:from>
    <xdr:ext cx="469744" cy="259045"/>
    <xdr:sp macro="" textlink="">
      <xdr:nvSpPr>
        <xdr:cNvPr id="792" name="テキスト ボックス 791"/>
        <xdr:cNvSpPr txBox="1"/>
      </xdr:nvSpPr>
      <xdr:spPr>
        <a:xfrm>
          <a:off x="20199428" y="989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83503</xdr:rowOff>
    </xdr:from>
    <xdr:to>
      <xdr:col>102</xdr:col>
      <xdr:colOff>114300</xdr:colOff>
      <xdr:row>55</xdr:row>
      <xdr:rowOff>17552</xdr:rowOff>
    </xdr:to>
    <xdr:cxnSp macro="">
      <xdr:nvCxnSpPr>
        <xdr:cNvPr id="793" name="直線コネクタ 792"/>
        <xdr:cNvCxnSpPr/>
      </xdr:nvCxnSpPr>
      <xdr:spPr>
        <a:xfrm flipV="1">
          <a:off x="18656300" y="9341803"/>
          <a:ext cx="889000" cy="10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158318</xdr:rowOff>
    </xdr:from>
    <xdr:to>
      <xdr:col>102</xdr:col>
      <xdr:colOff>165100</xdr:colOff>
      <xdr:row>57</xdr:row>
      <xdr:rowOff>88468</xdr:rowOff>
    </xdr:to>
    <xdr:sp macro="" textlink="">
      <xdr:nvSpPr>
        <xdr:cNvPr id="794" name="フローチャート: 判断 793"/>
        <xdr:cNvSpPr/>
      </xdr:nvSpPr>
      <xdr:spPr>
        <a:xfrm>
          <a:off x="19494500" y="97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79595</xdr:rowOff>
    </xdr:from>
    <xdr:ext cx="469744" cy="259045"/>
    <xdr:sp macro="" textlink="">
      <xdr:nvSpPr>
        <xdr:cNvPr id="795" name="テキスト ボックス 794"/>
        <xdr:cNvSpPr txBox="1"/>
      </xdr:nvSpPr>
      <xdr:spPr>
        <a:xfrm>
          <a:off x="19310428" y="985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133744</xdr:rowOff>
    </xdr:from>
    <xdr:to>
      <xdr:col>98</xdr:col>
      <xdr:colOff>38100</xdr:colOff>
      <xdr:row>57</xdr:row>
      <xdr:rowOff>63894</xdr:rowOff>
    </xdr:to>
    <xdr:sp macro="" textlink="">
      <xdr:nvSpPr>
        <xdr:cNvPr id="796" name="フローチャート: 判断 795"/>
        <xdr:cNvSpPr/>
      </xdr:nvSpPr>
      <xdr:spPr>
        <a:xfrm>
          <a:off x="18605500" y="973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55021</xdr:rowOff>
    </xdr:from>
    <xdr:ext cx="469744" cy="259045"/>
    <xdr:sp macro="" textlink="">
      <xdr:nvSpPr>
        <xdr:cNvPr id="797" name="テキスト ボックス 796"/>
        <xdr:cNvSpPr txBox="1"/>
      </xdr:nvSpPr>
      <xdr:spPr>
        <a:xfrm>
          <a:off x="18421428" y="982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76822</xdr:rowOff>
    </xdr:from>
    <xdr:to>
      <xdr:col>116</xdr:col>
      <xdr:colOff>114300</xdr:colOff>
      <xdr:row>53</xdr:row>
      <xdr:rowOff>6972</xdr:rowOff>
    </xdr:to>
    <xdr:sp macro="" textlink="">
      <xdr:nvSpPr>
        <xdr:cNvPr id="803" name="楕円 802"/>
        <xdr:cNvSpPr/>
      </xdr:nvSpPr>
      <xdr:spPr>
        <a:xfrm>
          <a:off x="22110700" y="899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99699</xdr:rowOff>
    </xdr:from>
    <xdr:ext cx="534377" cy="259045"/>
    <xdr:sp macro="" textlink="">
      <xdr:nvSpPr>
        <xdr:cNvPr id="804" name="貸付金該当値テキスト"/>
        <xdr:cNvSpPr txBox="1"/>
      </xdr:nvSpPr>
      <xdr:spPr>
        <a:xfrm>
          <a:off x="22212300" y="884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124943</xdr:rowOff>
    </xdr:from>
    <xdr:to>
      <xdr:col>112</xdr:col>
      <xdr:colOff>38100</xdr:colOff>
      <xdr:row>53</xdr:row>
      <xdr:rowOff>55093</xdr:rowOff>
    </xdr:to>
    <xdr:sp macro="" textlink="">
      <xdr:nvSpPr>
        <xdr:cNvPr id="805" name="楕円 804"/>
        <xdr:cNvSpPr/>
      </xdr:nvSpPr>
      <xdr:spPr>
        <a:xfrm>
          <a:off x="21272500" y="904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71620</xdr:rowOff>
    </xdr:from>
    <xdr:ext cx="534377" cy="259045"/>
    <xdr:sp macro="" textlink="">
      <xdr:nvSpPr>
        <xdr:cNvPr id="806" name="テキスト ボックス 805"/>
        <xdr:cNvSpPr txBox="1"/>
      </xdr:nvSpPr>
      <xdr:spPr>
        <a:xfrm>
          <a:off x="21056111" y="881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13615</xdr:rowOff>
    </xdr:from>
    <xdr:to>
      <xdr:col>107</xdr:col>
      <xdr:colOff>101600</xdr:colOff>
      <xdr:row>53</xdr:row>
      <xdr:rowOff>115215</xdr:rowOff>
    </xdr:to>
    <xdr:sp macro="" textlink="">
      <xdr:nvSpPr>
        <xdr:cNvPr id="807" name="楕円 806"/>
        <xdr:cNvSpPr/>
      </xdr:nvSpPr>
      <xdr:spPr>
        <a:xfrm>
          <a:off x="20383500" y="910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131742</xdr:rowOff>
    </xdr:from>
    <xdr:ext cx="534377" cy="259045"/>
    <xdr:sp macro="" textlink="">
      <xdr:nvSpPr>
        <xdr:cNvPr id="808" name="テキスト ボックス 807"/>
        <xdr:cNvSpPr txBox="1"/>
      </xdr:nvSpPr>
      <xdr:spPr>
        <a:xfrm>
          <a:off x="20167111" y="887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32703</xdr:rowOff>
    </xdr:from>
    <xdr:to>
      <xdr:col>102</xdr:col>
      <xdr:colOff>165100</xdr:colOff>
      <xdr:row>54</xdr:row>
      <xdr:rowOff>134303</xdr:rowOff>
    </xdr:to>
    <xdr:sp macro="" textlink="">
      <xdr:nvSpPr>
        <xdr:cNvPr id="809" name="楕円 808"/>
        <xdr:cNvSpPr/>
      </xdr:nvSpPr>
      <xdr:spPr>
        <a:xfrm>
          <a:off x="19494500" y="929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150830</xdr:rowOff>
    </xdr:from>
    <xdr:ext cx="534377" cy="259045"/>
    <xdr:sp macro="" textlink="">
      <xdr:nvSpPr>
        <xdr:cNvPr id="810" name="テキスト ボックス 809"/>
        <xdr:cNvSpPr txBox="1"/>
      </xdr:nvSpPr>
      <xdr:spPr>
        <a:xfrm>
          <a:off x="19278111" y="906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138202</xdr:rowOff>
    </xdr:from>
    <xdr:to>
      <xdr:col>98</xdr:col>
      <xdr:colOff>38100</xdr:colOff>
      <xdr:row>55</xdr:row>
      <xdr:rowOff>68352</xdr:rowOff>
    </xdr:to>
    <xdr:sp macro="" textlink="">
      <xdr:nvSpPr>
        <xdr:cNvPr id="811" name="楕円 810"/>
        <xdr:cNvSpPr/>
      </xdr:nvSpPr>
      <xdr:spPr>
        <a:xfrm>
          <a:off x="18605500" y="939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84879</xdr:rowOff>
    </xdr:from>
    <xdr:ext cx="534377" cy="259045"/>
    <xdr:sp macro="" textlink="">
      <xdr:nvSpPr>
        <xdr:cNvPr id="812" name="テキスト ボックス 811"/>
        <xdr:cNvSpPr txBox="1"/>
      </xdr:nvSpPr>
      <xdr:spPr>
        <a:xfrm>
          <a:off x="18389111" y="917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23571</xdr:rowOff>
    </xdr:from>
    <xdr:to>
      <xdr:col>116</xdr:col>
      <xdr:colOff>62864</xdr:colOff>
      <xdr:row>79</xdr:row>
      <xdr:rowOff>16681</xdr:rowOff>
    </xdr:to>
    <xdr:cxnSp macro="">
      <xdr:nvCxnSpPr>
        <xdr:cNvPr id="839" name="直線コネクタ 838"/>
        <xdr:cNvCxnSpPr/>
      </xdr:nvCxnSpPr>
      <xdr:spPr>
        <a:xfrm flipV="1">
          <a:off x="22159595" y="12196521"/>
          <a:ext cx="1269" cy="1364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20508</xdr:rowOff>
    </xdr:from>
    <xdr:ext cx="534377" cy="259045"/>
    <xdr:sp macro="" textlink="">
      <xdr:nvSpPr>
        <xdr:cNvPr id="840" name="繰出金最小値テキスト"/>
        <xdr:cNvSpPr txBox="1"/>
      </xdr:nvSpPr>
      <xdr:spPr>
        <a:xfrm>
          <a:off x="22212300" y="1356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16681</xdr:rowOff>
    </xdr:from>
    <xdr:to>
      <xdr:col>116</xdr:col>
      <xdr:colOff>152400</xdr:colOff>
      <xdr:row>79</xdr:row>
      <xdr:rowOff>16681</xdr:rowOff>
    </xdr:to>
    <xdr:cxnSp macro="">
      <xdr:nvCxnSpPr>
        <xdr:cNvPr id="841" name="直線コネクタ 840"/>
        <xdr:cNvCxnSpPr/>
      </xdr:nvCxnSpPr>
      <xdr:spPr>
        <a:xfrm>
          <a:off x="22072600" y="13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141698</xdr:rowOff>
    </xdr:from>
    <xdr:ext cx="534377" cy="259045"/>
    <xdr:sp macro="" textlink="">
      <xdr:nvSpPr>
        <xdr:cNvPr id="842" name="繰出金最大値テキスト"/>
        <xdr:cNvSpPr txBox="1"/>
      </xdr:nvSpPr>
      <xdr:spPr>
        <a:xfrm>
          <a:off x="22212300" y="1197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23571</xdr:rowOff>
    </xdr:from>
    <xdr:to>
      <xdr:col>116</xdr:col>
      <xdr:colOff>152400</xdr:colOff>
      <xdr:row>71</xdr:row>
      <xdr:rowOff>23571</xdr:rowOff>
    </xdr:to>
    <xdr:cxnSp macro="">
      <xdr:nvCxnSpPr>
        <xdr:cNvPr id="843" name="直線コネクタ 842"/>
        <xdr:cNvCxnSpPr/>
      </xdr:nvCxnSpPr>
      <xdr:spPr>
        <a:xfrm>
          <a:off x="22072600" y="12196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43949</xdr:rowOff>
    </xdr:from>
    <xdr:to>
      <xdr:col>116</xdr:col>
      <xdr:colOff>63500</xdr:colOff>
      <xdr:row>76</xdr:row>
      <xdr:rowOff>160536</xdr:rowOff>
    </xdr:to>
    <xdr:cxnSp macro="">
      <xdr:nvCxnSpPr>
        <xdr:cNvPr id="844" name="直線コネクタ 843"/>
        <xdr:cNvCxnSpPr/>
      </xdr:nvCxnSpPr>
      <xdr:spPr>
        <a:xfrm flipV="1">
          <a:off x="21323300" y="13074149"/>
          <a:ext cx="838200" cy="11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3091</xdr:rowOff>
    </xdr:from>
    <xdr:ext cx="534377" cy="259045"/>
    <xdr:sp macro="" textlink="">
      <xdr:nvSpPr>
        <xdr:cNvPr id="845" name="繰出金平均値テキスト"/>
        <xdr:cNvSpPr txBox="1"/>
      </xdr:nvSpPr>
      <xdr:spPr>
        <a:xfrm>
          <a:off x="22212300" y="13033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24664</xdr:rowOff>
    </xdr:from>
    <xdr:to>
      <xdr:col>116</xdr:col>
      <xdr:colOff>114300</xdr:colOff>
      <xdr:row>76</xdr:row>
      <xdr:rowOff>126264</xdr:rowOff>
    </xdr:to>
    <xdr:sp macro="" textlink="">
      <xdr:nvSpPr>
        <xdr:cNvPr id="846" name="フローチャート: 判断 845"/>
        <xdr:cNvSpPr/>
      </xdr:nvSpPr>
      <xdr:spPr>
        <a:xfrm>
          <a:off x="22110700" y="1305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160536</xdr:rowOff>
    </xdr:from>
    <xdr:to>
      <xdr:col>111</xdr:col>
      <xdr:colOff>177800</xdr:colOff>
      <xdr:row>77</xdr:row>
      <xdr:rowOff>4956</xdr:rowOff>
    </xdr:to>
    <xdr:cxnSp macro="">
      <xdr:nvCxnSpPr>
        <xdr:cNvPr id="847" name="直線コネクタ 846"/>
        <xdr:cNvCxnSpPr/>
      </xdr:nvCxnSpPr>
      <xdr:spPr>
        <a:xfrm flipV="1">
          <a:off x="20434300" y="13190736"/>
          <a:ext cx="889000" cy="1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31325</xdr:rowOff>
    </xdr:from>
    <xdr:to>
      <xdr:col>112</xdr:col>
      <xdr:colOff>38100</xdr:colOff>
      <xdr:row>76</xdr:row>
      <xdr:rowOff>132925</xdr:rowOff>
    </xdr:to>
    <xdr:sp macro="" textlink="">
      <xdr:nvSpPr>
        <xdr:cNvPr id="848" name="フローチャート: 判断 847"/>
        <xdr:cNvSpPr/>
      </xdr:nvSpPr>
      <xdr:spPr>
        <a:xfrm>
          <a:off x="21272500" y="130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149452</xdr:rowOff>
    </xdr:from>
    <xdr:ext cx="534377" cy="259045"/>
    <xdr:sp macro="" textlink="">
      <xdr:nvSpPr>
        <xdr:cNvPr id="849" name="テキスト ボックス 848"/>
        <xdr:cNvSpPr txBox="1"/>
      </xdr:nvSpPr>
      <xdr:spPr>
        <a:xfrm>
          <a:off x="21056111" y="128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4956</xdr:rowOff>
    </xdr:from>
    <xdr:to>
      <xdr:col>107</xdr:col>
      <xdr:colOff>50800</xdr:colOff>
      <xdr:row>77</xdr:row>
      <xdr:rowOff>138850</xdr:rowOff>
    </xdr:to>
    <xdr:cxnSp macro="">
      <xdr:nvCxnSpPr>
        <xdr:cNvPr id="850" name="直線コネクタ 849"/>
        <xdr:cNvCxnSpPr/>
      </xdr:nvCxnSpPr>
      <xdr:spPr>
        <a:xfrm flipV="1">
          <a:off x="19545300" y="13206606"/>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35897</xdr:rowOff>
    </xdr:from>
    <xdr:to>
      <xdr:col>107</xdr:col>
      <xdr:colOff>101600</xdr:colOff>
      <xdr:row>76</xdr:row>
      <xdr:rowOff>137497</xdr:rowOff>
    </xdr:to>
    <xdr:sp macro="" textlink="">
      <xdr:nvSpPr>
        <xdr:cNvPr id="851" name="フローチャート: 判断 850"/>
        <xdr:cNvSpPr/>
      </xdr:nvSpPr>
      <xdr:spPr>
        <a:xfrm>
          <a:off x="20383500" y="1306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154025</xdr:rowOff>
    </xdr:from>
    <xdr:ext cx="534377" cy="259045"/>
    <xdr:sp macro="" textlink="">
      <xdr:nvSpPr>
        <xdr:cNvPr id="852" name="テキスト ボックス 851"/>
        <xdr:cNvSpPr txBox="1"/>
      </xdr:nvSpPr>
      <xdr:spPr>
        <a:xfrm>
          <a:off x="20167111" y="1284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98552</xdr:rowOff>
    </xdr:from>
    <xdr:to>
      <xdr:col>102</xdr:col>
      <xdr:colOff>114300</xdr:colOff>
      <xdr:row>77</xdr:row>
      <xdr:rowOff>138850</xdr:rowOff>
    </xdr:to>
    <xdr:cxnSp macro="">
      <xdr:nvCxnSpPr>
        <xdr:cNvPr id="853" name="直線コネクタ 852"/>
        <xdr:cNvCxnSpPr/>
      </xdr:nvCxnSpPr>
      <xdr:spPr>
        <a:xfrm>
          <a:off x="18656300" y="13300202"/>
          <a:ext cx="889000" cy="4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117770</xdr:rowOff>
    </xdr:from>
    <xdr:to>
      <xdr:col>102</xdr:col>
      <xdr:colOff>165100</xdr:colOff>
      <xdr:row>77</xdr:row>
      <xdr:rowOff>47920</xdr:rowOff>
    </xdr:to>
    <xdr:sp macro="" textlink="">
      <xdr:nvSpPr>
        <xdr:cNvPr id="854" name="フローチャート: 判断 853"/>
        <xdr:cNvSpPr/>
      </xdr:nvSpPr>
      <xdr:spPr>
        <a:xfrm>
          <a:off x="19494500" y="1314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64446</xdr:rowOff>
    </xdr:from>
    <xdr:ext cx="534377" cy="259045"/>
    <xdr:sp macro="" textlink="">
      <xdr:nvSpPr>
        <xdr:cNvPr id="855" name="テキスト ボックス 854"/>
        <xdr:cNvSpPr txBox="1"/>
      </xdr:nvSpPr>
      <xdr:spPr>
        <a:xfrm>
          <a:off x="19278111" y="1292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148957</xdr:rowOff>
    </xdr:from>
    <xdr:to>
      <xdr:col>98</xdr:col>
      <xdr:colOff>38100</xdr:colOff>
      <xdr:row>77</xdr:row>
      <xdr:rowOff>79107</xdr:rowOff>
    </xdr:to>
    <xdr:sp macro="" textlink="">
      <xdr:nvSpPr>
        <xdr:cNvPr id="856" name="フローチャート: 判断 855"/>
        <xdr:cNvSpPr/>
      </xdr:nvSpPr>
      <xdr:spPr>
        <a:xfrm>
          <a:off x="18605500" y="1317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95634</xdr:rowOff>
    </xdr:from>
    <xdr:ext cx="534377" cy="259045"/>
    <xdr:sp macro="" textlink="">
      <xdr:nvSpPr>
        <xdr:cNvPr id="857" name="テキスト ボックス 856"/>
        <xdr:cNvSpPr txBox="1"/>
      </xdr:nvSpPr>
      <xdr:spPr>
        <a:xfrm>
          <a:off x="18389111" y="1295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164599</xdr:rowOff>
    </xdr:from>
    <xdr:to>
      <xdr:col>116</xdr:col>
      <xdr:colOff>114300</xdr:colOff>
      <xdr:row>76</xdr:row>
      <xdr:rowOff>94749</xdr:rowOff>
    </xdr:to>
    <xdr:sp macro="" textlink="">
      <xdr:nvSpPr>
        <xdr:cNvPr id="863" name="楕円 862"/>
        <xdr:cNvSpPr/>
      </xdr:nvSpPr>
      <xdr:spPr>
        <a:xfrm>
          <a:off x="22110700" y="1302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16026</xdr:rowOff>
    </xdr:from>
    <xdr:ext cx="534377" cy="259045"/>
    <xdr:sp macro="" textlink="">
      <xdr:nvSpPr>
        <xdr:cNvPr id="864" name="繰出金該当値テキスト"/>
        <xdr:cNvSpPr txBox="1"/>
      </xdr:nvSpPr>
      <xdr:spPr>
        <a:xfrm>
          <a:off x="22212300" y="1287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109736</xdr:rowOff>
    </xdr:from>
    <xdr:to>
      <xdr:col>112</xdr:col>
      <xdr:colOff>38100</xdr:colOff>
      <xdr:row>77</xdr:row>
      <xdr:rowOff>39886</xdr:rowOff>
    </xdr:to>
    <xdr:sp macro="" textlink="">
      <xdr:nvSpPr>
        <xdr:cNvPr id="865" name="楕円 864"/>
        <xdr:cNvSpPr/>
      </xdr:nvSpPr>
      <xdr:spPr>
        <a:xfrm>
          <a:off x="21272500" y="1313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31013</xdr:rowOff>
    </xdr:from>
    <xdr:ext cx="534377" cy="259045"/>
    <xdr:sp macro="" textlink="">
      <xdr:nvSpPr>
        <xdr:cNvPr id="866" name="テキスト ボックス 865"/>
        <xdr:cNvSpPr txBox="1"/>
      </xdr:nvSpPr>
      <xdr:spPr>
        <a:xfrm>
          <a:off x="21056111" y="1323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125606</xdr:rowOff>
    </xdr:from>
    <xdr:to>
      <xdr:col>107</xdr:col>
      <xdr:colOff>101600</xdr:colOff>
      <xdr:row>77</xdr:row>
      <xdr:rowOff>55756</xdr:rowOff>
    </xdr:to>
    <xdr:sp macro="" textlink="">
      <xdr:nvSpPr>
        <xdr:cNvPr id="867" name="楕円 866"/>
        <xdr:cNvSpPr/>
      </xdr:nvSpPr>
      <xdr:spPr>
        <a:xfrm>
          <a:off x="20383500" y="1315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46883</xdr:rowOff>
    </xdr:from>
    <xdr:ext cx="534377" cy="259045"/>
    <xdr:sp macro="" textlink="">
      <xdr:nvSpPr>
        <xdr:cNvPr id="868" name="テキスト ボックス 867"/>
        <xdr:cNvSpPr txBox="1"/>
      </xdr:nvSpPr>
      <xdr:spPr>
        <a:xfrm>
          <a:off x="20167111" y="1324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88050</xdr:rowOff>
    </xdr:from>
    <xdr:to>
      <xdr:col>102</xdr:col>
      <xdr:colOff>165100</xdr:colOff>
      <xdr:row>78</xdr:row>
      <xdr:rowOff>18200</xdr:rowOff>
    </xdr:to>
    <xdr:sp macro="" textlink="">
      <xdr:nvSpPr>
        <xdr:cNvPr id="869" name="楕円 868"/>
        <xdr:cNvSpPr/>
      </xdr:nvSpPr>
      <xdr:spPr>
        <a:xfrm>
          <a:off x="19494500" y="132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9327</xdr:rowOff>
    </xdr:from>
    <xdr:ext cx="534377" cy="259045"/>
    <xdr:sp macro="" textlink="">
      <xdr:nvSpPr>
        <xdr:cNvPr id="870" name="テキスト ボックス 869"/>
        <xdr:cNvSpPr txBox="1"/>
      </xdr:nvSpPr>
      <xdr:spPr>
        <a:xfrm>
          <a:off x="19278111" y="133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47752</xdr:rowOff>
    </xdr:from>
    <xdr:to>
      <xdr:col>98</xdr:col>
      <xdr:colOff>38100</xdr:colOff>
      <xdr:row>77</xdr:row>
      <xdr:rowOff>149352</xdr:rowOff>
    </xdr:to>
    <xdr:sp macro="" textlink="">
      <xdr:nvSpPr>
        <xdr:cNvPr id="871" name="楕円 870"/>
        <xdr:cNvSpPr/>
      </xdr:nvSpPr>
      <xdr:spPr>
        <a:xfrm>
          <a:off x="18605500" y="1324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140479</xdr:rowOff>
    </xdr:from>
    <xdr:ext cx="534377" cy="259045"/>
    <xdr:sp macro="" textlink="">
      <xdr:nvSpPr>
        <xdr:cNvPr id="872" name="テキスト ボックス 871"/>
        <xdr:cNvSpPr txBox="1"/>
      </xdr:nvSpPr>
      <xdr:spPr>
        <a:xfrm>
          <a:off x="18389111" y="1334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歳出決算総額は住民一人当たり５３４千円となっている。</a:t>
          </a:r>
          <a:endParaRPr kumimoji="1"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類似団体と比較すると人件費・</a:t>
          </a:r>
          <a:r>
            <a:rPr kumimoji="1"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維持補修費・扶助費・補助費等・公債費・積立金・貸付金</a:t>
          </a:r>
          <a:r>
            <a:rPr kumimoji="1"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が，特に高い状況となっている。</a:t>
          </a:r>
          <a:endParaRPr kumimoji="1"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　維持補修費については，公共施設の老朽化に伴う維持補修や除雪費の増により増加している。</a:t>
          </a:r>
          <a:endParaRPr lang="ja-JP" altLang="ja-JP" sz="1150">
            <a:effectLst/>
            <a:latin typeface="ＭＳ ゴシック" panose="020B0609070205080204" pitchFamily="49" charset="-128"/>
            <a:ea typeface="ＭＳ ゴシック" panose="020B0609070205080204" pitchFamily="49" charset="-128"/>
          </a:endParaRPr>
        </a:p>
        <a:p>
          <a:pPr rtl="0" eaLnBrk="1" fontAlgn="auto" latinLnBrk="0" hangingPunct="1"/>
          <a:r>
            <a:rPr kumimoji="1"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　扶助費については，生活保護費が減少したものの，</a:t>
          </a:r>
          <a:r>
            <a:rPr kumimoji="1"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障害者福祉関係経費や</a:t>
          </a:r>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子ども・子育て支援新制度に係る「施設型給付」の公定価格の改定に伴</a:t>
          </a:r>
          <a:r>
            <a:rPr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う</a:t>
          </a:r>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児童福祉費</a:t>
          </a:r>
          <a:r>
            <a:rPr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の</a:t>
          </a:r>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により増加している。</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　積立金については，特定目的基金のうち４基金を廃止し，財政調整基金に積み替えたため，前年度より増加している。</a:t>
          </a:r>
          <a:endParaRPr lang="ja-JP" altLang="ja-JP" sz="1150">
            <a:effectLst/>
            <a:latin typeface="ＭＳ ゴシック" panose="020B0609070205080204" pitchFamily="49" charset="-128"/>
            <a:ea typeface="ＭＳ ゴシック" panose="020B0609070205080204" pitchFamily="49" charset="-128"/>
          </a:endParaRPr>
        </a:p>
        <a:p>
          <a:pPr rtl="0" eaLnBrk="1" fontAlgn="auto" latinLnBrk="0" hangingPunct="1"/>
          <a:r>
            <a:rPr kumimoji="1"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　また，補助費等については</a:t>
          </a:r>
          <a:r>
            <a:rPr kumimoji="1"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臨時福祉給付金事業の終了に伴い前年度より減となったが，類似団体と比較して高い水準にあるため，</a:t>
          </a:r>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「補助金のあり方に関するガイドライン」を基に，積極的な見直しを行い，補助金の削減および適正化に努めるなど住民１人あたりのコストの削減に努めていく。</a:t>
          </a:r>
          <a:endParaRPr lang="ja-JP" altLang="ja-JP" sz="115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262,519
261,572
677.86
141,331,406
140,296,035
929,061
70,806,025
140,727,154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20501</xdr:rowOff>
    </xdr:from>
    <xdr:to>
      <xdr:col>24</xdr:col>
      <xdr:colOff>62865</xdr:colOff>
      <xdr:row>38</xdr:row>
      <xdr:rowOff>156028</xdr:rowOff>
    </xdr:to>
    <xdr:cxnSp macro="">
      <xdr:nvCxnSpPr>
        <xdr:cNvPr id="58" name="直線コネクタ 57"/>
        <xdr:cNvCxnSpPr/>
      </xdr:nvCxnSpPr>
      <xdr:spPr>
        <a:xfrm flipV="1">
          <a:off x="4633595" y="5335451"/>
          <a:ext cx="1270" cy="133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159855</xdr:rowOff>
    </xdr:from>
    <xdr:ext cx="469744" cy="259045"/>
    <xdr:sp macro="" textlink="">
      <xdr:nvSpPr>
        <xdr:cNvPr id="59" name="議会費最小値テキスト"/>
        <xdr:cNvSpPr txBox="1"/>
      </xdr:nvSpPr>
      <xdr:spPr>
        <a:xfrm>
          <a:off x="4686300" y="667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156028</xdr:rowOff>
    </xdr:from>
    <xdr:to>
      <xdr:col>24</xdr:col>
      <xdr:colOff>152400</xdr:colOff>
      <xdr:row>38</xdr:row>
      <xdr:rowOff>156028</xdr:rowOff>
    </xdr:to>
    <xdr:cxnSp macro="">
      <xdr:nvCxnSpPr>
        <xdr:cNvPr id="60" name="直線コネクタ 59"/>
        <xdr:cNvCxnSpPr/>
      </xdr:nvCxnSpPr>
      <xdr:spPr>
        <a:xfrm>
          <a:off x="4546600" y="667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138628</xdr:rowOff>
    </xdr:from>
    <xdr:ext cx="469744" cy="259045"/>
    <xdr:sp macro="" textlink="">
      <xdr:nvSpPr>
        <xdr:cNvPr id="61" name="議会費最大値テキスト"/>
        <xdr:cNvSpPr txBox="1"/>
      </xdr:nvSpPr>
      <xdr:spPr>
        <a:xfrm>
          <a:off x="4686300" y="511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20501</xdr:rowOff>
    </xdr:from>
    <xdr:to>
      <xdr:col>24</xdr:col>
      <xdr:colOff>152400</xdr:colOff>
      <xdr:row>31</xdr:row>
      <xdr:rowOff>20501</xdr:rowOff>
    </xdr:to>
    <xdr:cxnSp macro="">
      <xdr:nvCxnSpPr>
        <xdr:cNvPr id="62" name="直線コネクタ 61"/>
        <xdr:cNvCxnSpPr/>
      </xdr:nvCxnSpPr>
      <xdr:spPr>
        <a:xfrm>
          <a:off x="4546600" y="5335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49893</xdr:rowOff>
    </xdr:from>
    <xdr:to>
      <xdr:col>24</xdr:col>
      <xdr:colOff>63500</xdr:colOff>
      <xdr:row>35</xdr:row>
      <xdr:rowOff>64044</xdr:rowOff>
    </xdr:to>
    <xdr:cxnSp macro="">
      <xdr:nvCxnSpPr>
        <xdr:cNvPr id="63" name="直線コネクタ 62"/>
        <xdr:cNvCxnSpPr/>
      </xdr:nvCxnSpPr>
      <xdr:spPr>
        <a:xfrm flipV="1">
          <a:off x="3797300" y="6050643"/>
          <a:ext cx="8382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167476</xdr:rowOff>
    </xdr:from>
    <xdr:ext cx="469744" cy="259045"/>
    <xdr:sp macro="" textlink="">
      <xdr:nvSpPr>
        <xdr:cNvPr id="64" name="議会費平均値テキスト"/>
        <xdr:cNvSpPr txBox="1"/>
      </xdr:nvSpPr>
      <xdr:spPr>
        <a:xfrm>
          <a:off x="4686300" y="5996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17599</xdr:rowOff>
    </xdr:from>
    <xdr:to>
      <xdr:col>24</xdr:col>
      <xdr:colOff>114300</xdr:colOff>
      <xdr:row>35</xdr:row>
      <xdr:rowOff>119199</xdr:rowOff>
    </xdr:to>
    <xdr:sp macro="" textlink="">
      <xdr:nvSpPr>
        <xdr:cNvPr id="65" name="フローチャート: 判断 64"/>
        <xdr:cNvSpPr/>
      </xdr:nvSpPr>
      <xdr:spPr>
        <a:xfrm>
          <a:off x="45847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171269</xdr:rowOff>
    </xdr:from>
    <xdr:to>
      <xdr:col>19</xdr:col>
      <xdr:colOff>177800</xdr:colOff>
      <xdr:row>35</xdr:row>
      <xdr:rowOff>64044</xdr:rowOff>
    </xdr:to>
    <xdr:cxnSp macro="">
      <xdr:nvCxnSpPr>
        <xdr:cNvPr id="66" name="直線コネクタ 65"/>
        <xdr:cNvCxnSpPr/>
      </xdr:nvCxnSpPr>
      <xdr:spPr>
        <a:xfrm>
          <a:off x="2908300" y="6000569"/>
          <a:ext cx="889000" cy="6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17599</xdr:rowOff>
    </xdr:from>
    <xdr:to>
      <xdr:col>20</xdr:col>
      <xdr:colOff>38100</xdr:colOff>
      <xdr:row>35</xdr:row>
      <xdr:rowOff>119199</xdr:rowOff>
    </xdr:to>
    <xdr:sp macro="" textlink="">
      <xdr:nvSpPr>
        <xdr:cNvPr id="67" name="フローチャート: 判断 66"/>
        <xdr:cNvSpPr/>
      </xdr:nvSpPr>
      <xdr:spPr>
        <a:xfrm>
          <a:off x="3746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110326</xdr:rowOff>
    </xdr:from>
    <xdr:ext cx="469744" cy="259045"/>
    <xdr:sp macro="" textlink="">
      <xdr:nvSpPr>
        <xdr:cNvPr id="68" name="テキスト ボックス 67"/>
        <xdr:cNvSpPr txBox="1"/>
      </xdr:nvSpPr>
      <xdr:spPr>
        <a:xfrm>
          <a:off x="3562428" y="611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171269</xdr:rowOff>
    </xdr:from>
    <xdr:to>
      <xdr:col>15</xdr:col>
      <xdr:colOff>50800</xdr:colOff>
      <xdr:row>35</xdr:row>
      <xdr:rowOff>83639</xdr:rowOff>
    </xdr:to>
    <xdr:cxnSp macro="">
      <xdr:nvCxnSpPr>
        <xdr:cNvPr id="69" name="直線コネクタ 68"/>
        <xdr:cNvCxnSpPr/>
      </xdr:nvCxnSpPr>
      <xdr:spPr>
        <a:xfrm flipV="1">
          <a:off x="2019300" y="6000569"/>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51889</xdr:rowOff>
    </xdr:from>
    <xdr:to>
      <xdr:col>15</xdr:col>
      <xdr:colOff>101600</xdr:colOff>
      <xdr:row>34</xdr:row>
      <xdr:rowOff>153489</xdr:rowOff>
    </xdr:to>
    <xdr:sp macro="" textlink="">
      <xdr:nvSpPr>
        <xdr:cNvPr id="70" name="フローチャート: 判断 69"/>
        <xdr:cNvSpPr/>
      </xdr:nvSpPr>
      <xdr:spPr>
        <a:xfrm>
          <a:off x="2857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170016</xdr:rowOff>
    </xdr:from>
    <xdr:ext cx="469744" cy="259045"/>
    <xdr:sp macro="" textlink="">
      <xdr:nvSpPr>
        <xdr:cNvPr id="71" name="テキスト ボックス 70"/>
        <xdr:cNvSpPr txBox="1"/>
      </xdr:nvSpPr>
      <xdr:spPr>
        <a:xfrm>
          <a:off x="2673428" y="565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83639</xdr:rowOff>
    </xdr:from>
    <xdr:to>
      <xdr:col>10</xdr:col>
      <xdr:colOff>114300</xdr:colOff>
      <xdr:row>35</xdr:row>
      <xdr:rowOff>103233</xdr:rowOff>
    </xdr:to>
    <xdr:cxnSp macro="">
      <xdr:nvCxnSpPr>
        <xdr:cNvPr id="72" name="直線コネクタ 71"/>
        <xdr:cNvCxnSpPr/>
      </xdr:nvCxnSpPr>
      <xdr:spPr>
        <a:xfrm flipV="1">
          <a:off x="1130300" y="608438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93254</xdr:rowOff>
    </xdr:from>
    <xdr:to>
      <xdr:col>10</xdr:col>
      <xdr:colOff>165100</xdr:colOff>
      <xdr:row>35</xdr:row>
      <xdr:rowOff>23404</xdr:rowOff>
    </xdr:to>
    <xdr:sp macro="" textlink="">
      <xdr:nvSpPr>
        <xdr:cNvPr id="73" name="フローチャート: 判断 72"/>
        <xdr:cNvSpPr/>
      </xdr:nvSpPr>
      <xdr:spPr>
        <a:xfrm>
          <a:off x="1968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39931</xdr:rowOff>
    </xdr:from>
    <xdr:ext cx="469744" cy="259045"/>
    <xdr:sp macro="" textlink="">
      <xdr:nvSpPr>
        <xdr:cNvPr id="74" name="テキスト ボックス 73"/>
        <xdr:cNvSpPr txBox="1"/>
      </xdr:nvSpPr>
      <xdr:spPr>
        <a:xfrm>
          <a:off x="1784428" y="569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112849</xdr:rowOff>
    </xdr:from>
    <xdr:to>
      <xdr:col>6</xdr:col>
      <xdr:colOff>38100</xdr:colOff>
      <xdr:row>35</xdr:row>
      <xdr:rowOff>42999</xdr:rowOff>
    </xdr:to>
    <xdr:sp macro="" textlink="">
      <xdr:nvSpPr>
        <xdr:cNvPr id="75" name="フローチャート: 判断 74"/>
        <xdr:cNvSpPr/>
      </xdr:nvSpPr>
      <xdr:spPr>
        <a:xfrm>
          <a:off x="1079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59526</xdr:rowOff>
    </xdr:from>
    <xdr:ext cx="469744" cy="259045"/>
    <xdr:sp macro="" textlink="">
      <xdr:nvSpPr>
        <xdr:cNvPr id="76" name="テキスト ボックス 75"/>
        <xdr:cNvSpPr txBox="1"/>
      </xdr:nvSpPr>
      <xdr:spPr>
        <a:xfrm>
          <a:off x="895428" y="571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170543</xdr:rowOff>
    </xdr:from>
    <xdr:to>
      <xdr:col>24</xdr:col>
      <xdr:colOff>114300</xdr:colOff>
      <xdr:row>35</xdr:row>
      <xdr:rowOff>100693</xdr:rowOff>
    </xdr:to>
    <xdr:sp macro="" textlink="">
      <xdr:nvSpPr>
        <xdr:cNvPr id="82" name="楕円 81"/>
        <xdr:cNvSpPr/>
      </xdr:nvSpPr>
      <xdr:spPr>
        <a:xfrm>
          <a:off x="4584700" y="599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21970</xdr:rowOff>
    </xdr:from>
    <xdr:ext cx="469744" cy="259045"/>
    <xdr:sp macro="" textlink="">
      <xdr:nvSpPr>
        <xdr:cNvPr id="83" name="議会費該当値テキスト"/>
        <xdr:cNvSpPr txBox="1"/>
      </xdr:nvSpPr>
      <xdr:spPr>
        <a:xfrm>
          <a:off x="4686300" y="5851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13244</xdr:rowOff>
    </xdr:from>
    <xdr:to>
      <xdr:col>20</xdr:col>
      <xdr:colOff>38100</xdr:colOff>
      <xdr:row>35</xdr:row>
      <xdr:rowOff>114844</xdr:rowOff>
    </xdr:to>
    <xdr:sp macro="" textlink="">
      <xdr:nvSpPr>
        <xdr:cNvPr id="84" name="楕円 83"/>
        <xdr:cNvSpPr/>
      </xdr:nvSpPr>
      <xdr:spPr>
        <a:xfrm>
          <a:off x="3746500" y="601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131371</xdr:rowOff>
    </xdr:from>
    <xdr:ext cx="469744" cy="259045"/>
    <xdr:sp macro="" textlink="">
      <xdr:nvSpPr>
        <xdr:cNvPr id="85" name="テキスト ボックス 84"/>
        <xdr:cNvSpPr txBox="1"/>
      </xdr:nvSpPr>
      <xdr:spPr>
        <a:xfrm>
          <a:off x="3562428" y="578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120469</xdr:rowOff>
    </xdr:from>
    <xdr:to>
      <xdr:col>15</xdr:col>
      <xdr:colOff>101600</xdr:colOff>
      <xdr:row>35</xdr:row>
      <xdr:rowOff>50619</xdr:rowOff>
    </xdr:to>
    <xdr:sp macro="" textlink="">
      <xdr:nvSpPr>
        <xdr:cNvPr id="86" name="楕円 85"/>
        <xdr:cNvSpPr/>
      </xdr:nvSpPr>
      <xdr:spPr>
        <a:xfrm>
          <a:off x="2857500" y="594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41746</xdr:rowOff>
    </xdr:from>
    <xdr:ext cx="469744" cy="259045"/>
    <xdr:sp macro="" textlink="">
      <xdr:nvSpPr>
        <xdr:cNvPr id="87" name="テキスト ボックス 86"/>
        <xdr:cNvSpPr txBox="1"/>
      </xdr:nvSpPr>
      <xdr:spPr>
        <a:xfrm>
          <a:off x="2673428" y="604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32839</xdr:rowOff>
    </xdr:from>
    <xdr:to>
      <xdr:col>10</xdr:col>
      <xdr:colOff>165100</xdr:colOff>
      <xdr:row>35</xdr:row>
      <xdr:rowOff>134439</xdr:rowOff>
    </xdr:to>
    <xdr:sp macro="" textlink="">
      <xdr:nvSpPr>
        <xdr:cNvPr id="88" name="楕円 87"/>
        <xdr:cNvSpPr/>
      </xdr:nvSpPr>
      <xdr:spPr>
        <a:xfrm>
          <a:off x="1968500" y="603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125566</xdr:rowOff>
    </xdr:from>
    <xdr:ext cx="469744" cy="259045"/>
    <xdr:sp macro="" textlink="">
      <xdr:nvSpPr>
        <xdr:cNvPr id="89" name="テキスト ボックス 88"/>
        <xdr:cNvSpPr txBox="1"/>
      </xdr:nvSpPr>
      <xdr:spPr>
        <a:xfrm>
          <a:off x="1784428" y="612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52433</xdr:rowOff>
    </xdr:from>
    <xdr:to>
      <xdr:col>6</xdr:col>
      <xdr:colOff>38100</xdr:colOff>
      <xdr:row>35</xdr:row>
      <xdr:rowOff>154033</xdr:rowOff>
    </xdr:to>
    <xdr:sp macro="" textlink="">
      <xdr:nvSpPr>
        <xdr:cNvPr id="90" name="楕円 89"/>
        <xdr:cNvSpPr/>
      </xdr:nvSpPr>
      <xdr:spPr>
        <a:xfrm>
          <a:off x="1079500" y="605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145160</xdr:rowOff>
    </xdr:from>
    <xdr:ext cx="469744" cy="259045"/>
    <xdr:sp macro="" textlink="">
      <xdr:nvSpPr>
        <xdr:cNvPr id="91" name="テキスト ボックス 90"/>
        <xdr:cNvSpPr txBox="1"/>
      </xdr:nvSpPr>
      <xdr:spPr>
        <a:xfrm>
          <a:off x="895428" y="614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165368</xdr:rowOff>
    </xdr:from>
    <xdr:to>
      <xdr:col>24</xdr:col>
      <xdr:colOff>62865</xdr:colOff>
      <xdr:row>59</xdr:row>
      <xdr:rowOff>20175</xdr:rowOff>
    </xdr:to>
    <xdr:cxnSp macro="">
      <xdr:nvCxnSpPr>
        <xdr:cNvPr id="118" name="直線コネクタ 117"/>
        <xdr:cNvCxnSpPr/>
      </xdr:nvCxnSpPr>
      <xdr:spPr>
        <a:xfrm flipV="1">
          <a:off x="4633595" y="8737868"/>
          <a:ext cx="1270" cy="1397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24002</xdr:rowOff>
    </xdr:from>
    <xdr:ext cx="534377" cy="259045"/>
    <xdr:sp macro="" textlink="">
      <xdr:nvSpPr>
        <xdr:cNvPr id="119" name="総務費最小値テキスト"/>
        <xdr:cNvSpPr txBox="1"/>
      </xdr:nvSpPr>
      <xdr:spPr>
        <a:xfrm>
          <a:off x="4686300" y="101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20175</xdr:rowOff>
    </xdr:from>
    <xdr:to>
      <xdr:col>24</xdr:col>
      <xdr:colOff>152400</xdr:colOff>
      <xdr:row>59</xdr:row>
      <xdr:rowOff>20175</xdr:rowOff>
    </xdr:to>
    <xdr:cxnSp macro="">
      <xdr:nvCxnSpPr>
        <xdr:cNvPr id="120" name="直線コネクタ 119"/>
        <xdr:cNvCxnSpPr/>
      </xdr:nvCxnSpPr>
      <xdr:spPr>
        <a:xfrm>
          <a:off x="4546600" y="1013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112045</xdr:rowOff>
    </xdr:from>
    <xdr:ext cx="534377" cy="259045"/>
    <xdr:sp macro="" textlink="">
      <xdr:nvSpPr>
        <xdr:cNvPr id="121" name="総務費最大値テキスト"/>
        <xdr:cNvSpPr txBox="1"/>
      </xdr:nvSpPr>
      <xdr:spPr>
        <a:xfrm>
          <a:off x="4686300" y="851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165368</xdr:rowOff>
    </xdr:from>
    <xdr:to>
      <xdr:col>24</xdr:col>
      <xdr:colOff>152400</xdr:colOff>
      <xdr:row>50</xdr:row>
      <xdr:rowOff>165368</xdr:rowOff>
    </xdr:to>
    <xdr:cxnSp macro="">
      <xdr:nvCxnSpPr>
        <xdr:cNvPr id="122" name="直線コネクタ 121"/>
        <xdr:cNvCxnSpPr/>
      </xdr:nvCxnSpPr>
      <xdr:spPr>
        <a:xfrm>
          <a:off x="4546600" y="8737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131045</xdr:rowOff>
    </xdr:from>
    <xdr:to>
      <xdr:col>24</xdr:col>
      <xdr:colOff>63500</xdr:colOff>
      <xdr:row>56</xdr:row>
      <xdr:rowOff>95058</xdr:rowOff>
    </xdr:to>
    <xdr:cxnSp macro="">
      <xdr:nvCxnSpPr>
        <xdr:cNvPr id="123" name="直線コネクタ 122"/>
        <xdr:cNvCxnSpPr/>
      </xdr:nvCxnSpPr>
      <xdr:spPr>
        <a:xfrm flipV="1">
          <a:off x="3797300" y="9560795"/>
          <a:ext cx="838200" cy="13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54591</xdr:rowOff>
    </xdr:from>
    <xdr:ext cx="534377" cy="259045"/>
    <xdr:sp macro="" textlink="">
      <xdr:nvSpPr>
        <xdr:cNvPr id="124" name="総務費平均値テキスト"/>
        <xdr:cNvSpPr txBox="1"/>
      </xdr:nvSpPr>
      <xdr:spPr>
        <a:xfrm>
          <a:off x="4686300" y="9655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76164</xdr:rowOff>
    </xdr:from>
    <xdr:to>
      <xdr:col>24</xdr:col>
      <xdr:colOff>114300</xdr:colOff>
      <xdr:row>57</xdr:row>
      <xdr:rowOff>6314</xdr:rowOff>
    </xdr:to>
    <xdr:sp macro="" textlink="">
      <xdr:nvSpPr>
        <xdr:cNvPr id="125" name="フローチャート: 判断 124"/>
        <xdr:cNvSpPr/>
      </xdr:nvSpPr>
      <xdr:spPr>
        <a:xfrm>
          <a:off x="4584700" y="967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95058</xdr:rowOff>
    </xdr:from>
    <xdr:to>
      <xdr:col>19</xdr:col>
      <xdr:colOff>177800</xdr:colOff>
      <xdr:row>56</xdr:row>
      <xdr:rowOff>147669</xdr:rowOff>
    </xdr:to>
    <xdr:cxnSp macro="">
      <xdr:nvCxnSpPr>
        <xdr:cNvPr id="126" name="直線コネクタ 125"/>
        <xdr:cNvCxnSpPr/>
      </xdr:nvCxnSpPr>
      <xdr:spPr>
        <a:xfrm flipV="1">
          <a:off x="2908300" y="9696258"/>
          <a:ext cx="889000" cy="5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20973</xdr:rowOff>
    </xdr:from>
    <xdr:to>
      <xdr:col>20</xdr:col>
      <xdr:colOff>38100</xdr:colOff>
      <xdr:row>56</xdr:row>
      <xdr:rowOff>122573</xdr:rowOff>
    </xdr:to>
    <xdr:sp macro="" textlink="">
      <xdr:nvSpPr>
        <xdr:cNvPr id="127" name="フローチャート: 判断 126"/>
        <xdr:cNvSpPr/>
      </xdr:nvSpPr>
      <xdr:spPr>
        <a:xfrm>
          <a:off x="3746500" y="96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139100</xdr:rowOff>
    </xdr:from>
    <xdr:ext cx="534377" cy="259045"/>
    <xdr:sp macro="" textlink="">
      <xdr:nvSpPr>
        <xdr:cNvPr id="128" name="テキスト ボックス 127"/>
        <xdr:cNvSpPr txBox="1"/>
      </xdr:nvSpPr>
      <xdr:spPr>
        <a:xfrm>
          <a:off x="3530111" y="939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147669</xdr:rowOff>
    </xdr:from>
    <xdr:to>
      <xdr:col>15</xdr:col>
      <xdr:colOff>50800</xdr:colOff>
      <xdr:row>57</xdr:row>
      <xdr:rowOff>127356</xdr:rowOff>
    </xdr:to>
    <xdr:cxnSp macro="">
      <xdr:nvCxnSpPr>
        <xdr:cNvPr id="129" name="直線コネクタ 128"/>
        <xdr:cNvCxnSpPr/>
      </xdr:nvCxnSpPr>
      <xdr:spPr>
        <a:xfrm flipV="1">
          <a:off x="2019300" y="9748869"/>
          <a:ext cx="889000" cy="15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167996</xdr:rowOff>
    </xdr:from>
    <xdr:to>
      <xdr:col>15</xdr:col>
      <xdr:colOff>101600</xdr:colOff>
      <xdr:row>56</xdr:row>
      <xdr:rowOff>98146</xdr:rowOff>
    </xdr:to>
    <xdr:sp macro="" textlink="">
      <xdr:nvSpPr>
        <xdr:cNvPr id="130" name="フローチャート: 判断 129"/>
        <xdr:cNvSpPr/>
      </xdr:nvSpPr>
      <xdr:spPr>
        <a:xfrm>
          <a:off x="2857500" y="959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114673</xdr:rowOff>
    </xdr:from>
    <xdr:ext cx="534377" cy="259045"/>
    <xdr:sp macro="" textlink="">
      <xdr:nvSpPr>
        <xdr:cNvPr id="131" name="テキスト ボックス 130"/>
        <xdr:cNvSpPr txBox="1"/>
      </xdr:nvSpPr>
      <xdr:spPr>
        <a:xfrm>
          <a:off x="2641111" y="937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100968</xdr:rowOff>
    </xdr:from>
    <xdr:to>
      <xdr:col>10</xdr:col>
      <xdr:colOff>114300</xdr:colOff>
      <xdr:row>57</xdr:row>
      <xdr:rowOff>127356</xdr:rowOff>
    </xdr:to>
    <xdr:cxnSp macro="">
      <xdr:nvCxnSpPr>
        <xdr:cNvPr id="132" name="直線コネクタ 131"/>
        <xdr:cNvCxnSpPr/>
      </xdr:nvCxnSpPr>
      <xdr:spPr>
        <a:xfrm>
          <a:off x="1130300" y="9187818"/>
          <a:ext cx="889000" cy="71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162346</xdr:rowOff>
    </xdr:from>
    <xdr:to>
      <xdr:col>10</xdr:col>
      <xdr:colOff>165100</xdr:colOff>
      <xdr:row>56</xdr:row>
      <xdr:rowOff>92496</xdr:rowOff>
    </xdr:to>
    <xdr:sp macro="" textlink="">
      <xdr:nvSpPr>
        <xdr:cNvPr id="133" name="フローチャート: 判断 132"/>
        <xdr:cNvSpPr/>
      </xdr:nvSpPr>
      <xdr:spPr>
        <a:xfrm>
          <a:off x="1968500" y="95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109023</xdr:rowOff>
    </xdr:from>
    <xdr:ext cx="534377" cy="259045"/>
    <xdr:sp macro="" textlink="">
      <xdr:nvSpPr>
        <xdr:cNvPr id="134" name="テキスト ボックス 133"/>
        <xdr:cNvSpPr txBox="1"/>
      </xdr:nvSpPr>
      <xdr:spPr>
        <a:xfrm>
          <a:off x="1752111" y="93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112152</xdr:rowOff>
    </xdr:from>
    <xdr:to>
      <xdr:col>6</xdr:col>
      <xdr:colOff>38100</xdr:colOff>
      <xdr:row>56</xdr:row>
      <xdr:rowOff>42302</xdr:rowOff>
    </xdr:to>
    <xdr:sp macro="" textlink="">
      <xdr:nvSpPr>
        <xdr:cNvPr id="135" name="フローチャート: 判断 134"/>
        <xdr:cNvSpPr/>
      </xdr:nvSpPr>
      <xdr:spPr>
        <a:xfrm>
          <a:off x="1079500" y="954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33429</xdr:rowOff>
    </xdr:from>
    <xdr:ext cx="534377" cy="259045"/>
    <xdr:sp macro="" textlink="">
      <xdr:nvSpPr>
        <xdr:cNvPr id="136" name="テキスト ボックス 135"/>
        <xdr:cNvSpPr txBox="1"/>
      </xdr:nvSpPr>
      <xdr:spPr>
        <a:xfrm>
          <a:off x="863111" y="963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80245</xdr:rowOff>
    </xdr:from>
    <xdr:to>
      <xdr:col>24</xdr:col>
      <xdr:colOff>114300</xdr:colOff>
      <xdr:row>56</xdr:row>
      <xdr:rowOff>10395</xdr:rowOff>
    </xdr:to>
    <xdr:sp macro="" textlink="">
      <xdr:nvSpPr>
        <xdr:cNvPr id="142" name="楕円 141"/>
        <xdr:cNvSpPr/>
      </xdr:nvSpPr>
      <xdr:spPr>
        <a:xfrm>
          <a:off x="4584700" y="95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103122</xdr:rowOff>
    </xdr:from>
    <xdr:ext cx="534377" cy="259045"/>
    <xdr:sp macro="" textlink="">
      <xdr:nvSpPr>
        <xdr:cNvPr id="143" name="総務費該当値テキスト"/>
        <xdr:cNvSpPr txBox="1"/>
      </xdr:nvSpPr>
      <xdr:spPr>
        <a:xfrm>
          <a:off x="4686300" y="936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44258</xdr:rowOff>
    </xdr:from>
    <xdr:to>
      <xdr:col>20</xdr:col>
      <xdr:colOff>38100</xdr:colOff>
      <xdr:row>56</xdr:row>
      <xdr:rowOff>145858</xdr:rowOff>
    </xdr:to>
    <xdr:sp macro="" textlink="">
      <xdr:nvSpPr>
        <xdr:cNvPr id="144" name="楕円 143"/>
        <xdr:cNvSpPr/>
      </xdr:nvSpPr>
      <xdr:spPr>
        <a:xfrm>
          <a:off x="3746500" y="96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136985</xdr:rowOff>
    </xdr:from>
    <xdr:ext cx="534377" cy="259045"/>
    <xdr:sp macro="" textlink="">
      <xdr:nvSpPr>
        <xdr:cNvPr id="145" name="テキスト ボックス 144"/>
        <xdr:cNvSpPr txBox="1"/>
      </xdr:nvSpPr>
      <xdr:spPr>
        <a:xfrm>
          <a:off x="3530111" y="973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96869</xdr:rowOff>
    </xdr:from>
    <xdr:to>
      <xdr:col>15</xdr:col>
      <xdr:colOff>101600</xdr:colOff>
      <xdr:row>57</xdr:row>
      <xdr:rowOff>27019</xdr:rowOff>
    </xdr:to>
    <xdr:sp macro="" textlink="">
      <xdr:nvSpPr>
        <xdr:cNvPr id="146" name="楕円 145"/>
        <xdr:cNvSpPr/>
      </xdr:nvSpPr>
      <xdr:spPr>
        <a:xfrm>
          <a:off x="2857500" y="969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18146</xdr:rowOff>
    </xdr:from>
    <xdr:ext cx="534377" cy="259045"/>
    <xdr:sp macro="" textlink="">
      <xdr:nvSpPr>
        <xdr:cNvPr id="147" name="テキスト ボックス 146"/>
        <xdr:cNvSpPr txBox="1"/>
      </xdr:nvSpPr>
      <xdr:spPr>
        <a:xfrm>
          <a:off x="2641111" y="979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76556</xdr:rowOff>
    </xdr:from>
    <xdr:to>
      <xdr:col>10</xdr:col>
      <xdr:colOff>165100</xdr:colOff>
      <xdr:row>58</xdr:row>
      <xdr:rowOff>6706</xdr:rowOff>
    </xdr:to>
    <xdr:sp macro="" textlink="">
      <xdr:nvSpPr>
        <xdr:cNvPr id="148" name="楕円 147"/>
        <xdr:cNvSpPr/>
      </xdr:nvSpPr>
      <xdr:spPr>
        <a:xfrm>
          <a:off x="1968500" y="984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169283</xdr:rowOff>
    </xdr:from>
    <xdr:ext cx="534377" cy="259045"/>
    <xdr:sp macro="" textlink="">
      <xdr:nvSpPr>
        <xdr:cNvPr id="149" name="テキスト ボックス 148"/>
        <xdr:cNvSpPr txBox="1"/>
      </xdr:nvSpPr>
      <xdr:spPr>
        <a:xfrm>
          <a:off x="1752111" y="9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50168</xdr:rowOff>
    </xdr:from>
    <xdr:to>
      <xdr:col>6</xdr:col>
      <xdr:colOff>38100</xdr:colOff>
      <xdr:row>53</xdr:row>
      <xdr:rowOff>151768</xdr:rowOff>
    </xdr:to>
    <xdr:sp macro="" textlink="">
      <xdr:nvSpPr>
        <xdr:cNvPr id="150" name="楕円 149"/>
        <xdr:cNvSpPr/>
      </xdr:nvSpPr>
      <xdr:spPr>
        <a:xfrm>
          <a:off x="1079500" y="913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168295</xdr:rowOff>
    </xdr:from>
    <xdr:ext cx="534377" cy="259045"/>
    <xdr:sp macro="" textlink="">
      <xdr:nvSpPr>
        <xdr:cNvPr id="151" name="テキスト ボックス 150"/>
        <xdr:cNvSpPr txBox="1"/>
      </xdr:nvSpPr>
      <xdr:spPr>
        <a:xfrm>
          <a:off x="863111" y="891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131305</xdr:rowOff>
    </xdr:from>
    <xdr:to>
      <xdr:col>24</xdr:col>
      <xdr:colOff>62865</xdr:colOff>
      <xdr:row>79</xdr:row>
      <xdr:rowOff>71717</xdr:rowOff>
    </xdr:to>
    <xdr:cxnSp macro="">
      <xdr:nvCxnSpPr>
        <xdr:cNvPr id="176" name="直線コネクタ 175"/>
        <xdr:cNvCxnSpPr/>
      </xdr:nvCxnSpPr>
      <xdr:spPr>
        <a:xfrm flipV="1">
          <a:off x="4633595" y="12132805"/>
          <a:ext cx="1270" cy="14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75544</xdr:rowOff>
    </xdr:from>
    <xdr:ext cx="599010" cy="259045"/>
    <xdr:sp macro="" textlink="">
      <xdr:nvSpPr>
        <xdr:cNvPr id="177" name="民生費最小値テキスト"/>
        <xdr:cNvSpPr txBox="1"/>
      </xdr:nvSpPr>
      <xdr:spPr>
        <a:xfrm>
          <a:off x="4686300" y="1362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71717</xdr:rowOff>
    </xdr:from>
    <xdr:to>
      <xdr:col>24</xdr:col>
      <xdr:colOff>152400</xdr:colOff>
      <xdr:row>79</xdr:row>
      <xdr:rowOff>71717</xdr:rowOff>
    </xdr:to>
    <xdr:cxnSp macro="">
      <xdr:nvCxnSpPr>
        <xdr:cNvPr id="178" name="直線コネクタ 177"/>
        <xdr:cNvCxnSpPr/>
      </xdr:nvCxnSpPr>
      <xdr:spPr>
        <a:xfrm>
          <a:off x="4546600" y="1361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77982</xdr:rowOff>
    </xdr:from>
    <xdr:ext cx="599010" cy="259045"/>
    <xdr:sp macro="" textlink="">
      <xdr:nvSpPr>
        <xdr:cNvPr id="179" name="民生費最大値テキスト"/>
        <xdr:cNvSpPr txBox="1"/>
      </xdr:nvSpPr>
      <xdr:spPr>
        <a:xfrm>
          <a:off x="4686300" y="11908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234,661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131305</xdr:rowOff>
    </xdr:from>
    <xdr:to>
      <xdr:col>24</xdr:col>
      <xdr:colOff>152400</xdr:colOff>
      <xdr:row>70</xdr:row>
      <xdr:rowOff>131305</xdr:rowOff>
    </xdr:to>
    <xdr:cxnSp macro="">
      <xdr:nvCxnSpPr>
        <xdr:cNvPr id="180" name="直線コネクタ 179"/>
        <xdr:cNvCxnSpPr/>
      </xdr:nvCxnSpPr>
      <xdr:spPr>
        <a:xfrm>
          <a:off x="4546600" y="121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152883</xdr:rowOff>
    </xdr:from>
    <xdr:to>
      <xdr:col>24</xdr:col>
      <xdr:colOff>63500</xdr:colOff>
      <xdr:row>70</xdr:row>
      <xdr:rowOff>169710</xdr:rowOff>
    </xdr:to>
    <xdr:cxnSp macro="">
      <xdr:nvCxnSpPr>
        <xdr:cNvPr id="181" name="直線コネクタ 180"/>
        <xdr:cNvCxnSpPr/>
      </xdr:nvCxnSpPr>
      <xdr:spPr>
        <a:xfrm>
          <a:off x="3797300" y="12154383"/>
          <a:ext cx="838200" cy="1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118406</xdr:rowOff>
    </xdr:from>
    <xdr:ext cx="599010" cy="259045"/>
    <xdr:sp macro="" textlink="">
      <xdr:nvSpPr>
        <xdr:cNvPr id="182" name="民生費平均値テキスト"/>
        <xdr:cNvSpPr txBox="1"/>
      </xdr:nvSpPr>
      <xdr:spPr>
        <a:xfrm>
          <a:off x="4686300" y="12977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139979</xdr:rowOff>
    </xdr:from>
    <xdr:to>
      <xdr:col>24</xdr:col>
      <xdr:colOff>114300</xdr:colOff>
      <xdr:row>76</xdr:row>
      <xdr:rowOff>70129</xdr:rowOff>
    </xdr:to>
    <xdr:sp macro="" textlink="">
      <xdr:nvSpPr>
        <xdr:cNvPr id="183" name="フローチャート: 判断 182"/>
        <xdr:cNvSpPr/>
      </xdr:nvSpPr>
      <xdr:spPr>
        <a:xfrm>
          <a:off x="45847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152883</xdr:rowOff>
    </xdr:from>
    <xdr:to>
      <xdr:col>19</xdr:col>
      <xdr:colOff>177800</xdr:colOff>
      <xdr:row>71</xdr:row>
      <xdr:rowOff>144514</xdr:rowOff>
    </xdr:to>
    <xdr:cxnSp macro="">
      <xdr:nvCxnSpPr>
        <xdr:cNvPr id="184" name="直線コネクタ 183"/>
        <xdr:cNvCxnSpPr/>
      </xdr:nvCxnSpPr>
      <xdr:spPr>
        <a:xfrm flipV="1">
          <a:off x="2908300" y="12154383"/>
          <a:ext cx="889000" cy="16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152882</xdr:rowOff>
    </xdr:from>
    <xdr:to>
      <xdr:col>20</xdr:col>
      <xdr:colOff>38100</xdr:colOff>
      <xdr:row>76</xdr:row>
      <xdr:rowOff>83032</xdr:rowOff>
    </xdr:to>
    <xdr:sp macro="" textlink="">
      <xdr:nvSpPr>
        <xdr:cNvPr id="185" name="フローチャート: 判断 184"/>
        <xdr:cNvSpPr/>
      </xdr:nvSpPr>
      <xdr:spPr>
        <a:xfrm>
          <a:off x="3746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74159</xdr:rowOff>
    </xdr:from>
    <xdr:ext cx="599010" cy="259045"/>
    <xdr:sp macro="" textlink="">
      <xdr:nvSpPr>
        <xdr:cNvPr id="186" name="テキスト ボックス 185"/>
        <xdr:cNvSpPr txBox="1"/>
      </xdr:nvSpPr>
      <xdr:spPr>
        <a:xfrm>
          <a:off x="3497795" y="1310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144514</xdr:rowOff>
    </xdr:from>
    <xdr:to>
      <xdr:col>15</xdr:col>
      <xdr:colOff>50800</xdr:colOff>
      <xdr:row>72</xdr:row>
      <xdr:rowOff>109106</xdr:rowOff>
    </xdr:to>
    <xdr:cxnSp macro="">
      <xdr:nvCxnSpPr>
        <xdr:cNvPr id="187" name="直線コネクタ 186"/>
        <xdr:cNvCxnSpPr/>
      </xdr:nvCxnSpPr>
      <xdr:spPr>
        <a:xfrm flipV="1">
          <a:off x="2019300" y="12317464"/>
          <a:ext cx="889000" cy="13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63182</xdr:rowOff>
    </xdr:from>
    <xdr:to>
      <xdr:col>15</xdr:col>
      <xdr:colOff>101600</xdr:colOff>
      <xdr:row>76</xdr:row>
      <xdr:rowOff>164782</xdr:rowOff>
    </xdr:to>
    <xdr:sp macro="" textlink="">
      <xdr:nvSpPr>
        <xdr:cNvPr id="188" name="フローチャート: 判断 187"/>
        <xdr:cNvSpPr/>
      </xdr:nvSpPr>
      <xdr:spPr>
        <a:xfrm>
          <a:off x="2857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155909</xdr:rowOff>
    </xdr:from>
    <xdr:ext cx="599010" cy="259045"/>
    <xdr:sp macro="" textlink="">
      <xdr:nvSpPr>
        <xdr:cNvPr id="189" name="テキスト ボックス 188"/>
        <xdr:cNvSpPr txBox="1"/>
      </xdr:nvSpPr>
      <xdr:spPr>
        <a:xfrm>
          <a:off x="2608795" y="1318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109106</xdr:rowOff>
    </xdr:from>
    <xdr:to>
      <xdr:col>10</xdr:col>
      <xdr:colOff>114300</xdr:colOff>
      <xdr:row>73</xdr:row>
      <xdr:rowOff>40069</xdr:rowOff>
    </xdr:to>
    <xdr:cxnSp macro="">
      <xdr:nvCxnSpPr>
        <xdr:cNvPr id="190" name="直線コネクタ 189"/>
        <xdr:cNvCxnSpPr/>
      </xdr:nvCxnSpPr>
      <xdr:spPr>
        <a:xfrm flipV="1">
          <a:off x="1130300" y="12453506"/>
          <a:ext cx="889000" cy="10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101955</xdr:rowOff>
    </xdr:from>
    <xdr:to>
      <xdr:col>10</xdr:col>
      <xdr:colOff>165100</xdr:colOff>
      <xdr:row>77</xdr:row>
      <xdr:rowOff>32105</xdr:rowOff>
    </xdr:to>
    <xdr:sp macro="" textlink="">
      <xdr:nvSpPr>
        <xdr:cNvPr id="191" name="フローチャート: 判断 190"/>
        <xdr:cNvSpPr/>
      </xdr:nvSpPr>
      <xdr:spPr>
        <a:xfrm>
          <a:off x="1968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23232</xdr:rowOff>
    </xdr:from>
    <xdr:ext cx="599010" cy="259045"/>
    <xdr:sp macro="" textlink="">
      <xdr:nvSpPr>
        <xdr:cNvPr id="192" name="テキスト ボックス 191"/>
        <xdr:cNvSpPr txBox="1"/>
      </xdr:nvSpPr>
      <xdr:spPr>
        <a:xfrm>
          <a:off x="1719795" y="1322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48425</xdr:rowOff>
    </xdr:from>
    <xdr:to>
      <xdr:col>6</xdr:col>
      <xdr:colOff>38100</xdr:colOff>
      <xdr:row>77</xdr:row>
      <xdr:rowOff>150025</xdr:rowOff>
    </xdr:to>
    <xdr:sp macro="" textlink="">
      <xdr:nvSpPr>
        <xdr:cNvPr id="193" name="フローチャート: 判断 192"/>
        <xdr:cNvSpPr/>
      </xdr:nvSpPr>
      <xdr:spPr>
        <a:xfrm>
          <a:off x="1079500" y="132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141152</xdr:rowOff>
    </xdr:from>
    <xdr:ext cx="599010" cy="259045"/>
    <xdr:sp macro="" textlink="">
      <xdr:nvSpPr>
        <xdr:cNvPr id="194" name="テキスト ボックス 193"/>
        <xdr:cNvSpPr txBox="1"/>
      </xdr:nvSpPr>
      <xdr:spPr>
        <a:xfrm>
          <a:off x="830795" y="1334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118910</xdr:rowOff>
    </xdr:from>
    <xdr:to>
      <xdr:col>24</xdr:col>
      <xdr:colOff>114300</xdr:colOff>
      <xdr:row>71</xdr:row>
      <xdr:rowOff>49060</xdr:rowOff>
    </xdr:to>
    <xdr:sp macro="" textlink="">
      <xdr:nvSpPr>
        <xdr:cNvPr id="200" name="楕円 199"/>
        <xdr:cNvSpPr/>
      </xdr:nvSpPr>
      <xdr:spPr>
        <a:xfrm>
          <a:off x="4584700" y="1212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33837</xdr:rowOff>
    </xdr:from>
    <xdr:ext cx="599010" cy="259045"/>
    <xdr:sp macro="" textlink="">
      <xdr:nvSpPr>
        <xdr:cNvPr id="201" name="民生費該当値テキスト"/>
        <xdr:cNvSpPr txBox="1"/>
      </xdr:nvSpPr>
      <xdr:spPr>
        <a:xfrm>
          <a:off x="4686300" y="12035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102083</xdr:rowOff>
    </xdr:from>
    <xdr:to>
      <xdr:col>20</xdr:col>
      <xdr:colOff>38100</xdr:colOff>
      <xdr:row>71</xdr:row>
      <xdr:rowOff>32233</xdr:rowOff>
    </xdr:to>
    <xdr:sp macro="" textlink="">
      <xdr:nvSpPr>
        <xdr:cNvPr id="202" name="楕円 201"/>
        <xdr:cNvSpPr/>
      </xdr:nvSpPr>
      <xdr:spPr>
        <a:xfrm>
          <a:off x="3746500" y="1210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48760</xdr:rowOff>
    </xdr:from>
    <xdr:ext cx="599010" cy="259045"/>
    <xdr:sp macro="" textlink="">
      <xdr:nvSpPr>
        <xdr:cNvPr id="203" name="テキスト ボックス 202"/>
        <xdr:cNvSpPr txBox="1"/>
      </xdr:nvSpPr>
      <xdr:spPr>
        <a:xfrm>
          <a:off x="3497795" y="11878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93714</xdr:rowOff>
    </xdr:from>
    <xdr:to>
      <xdr:col>15</xdr:col>
      <xdr:colOff>101600</xdr:colOff>
      <xdr:row>72</xdr:row>
      <xdr:rowOff>23864</xdr:rowOff>
    </xdr:to>
    <xdr:sp macro="" textlink="">
      <xdr:nvSpPr>
        <xdr:cNvPr id="204" name="楕円 203"/>
        <xdr:cNvSpPr/>
      </xdr:nvSpPr>
      <xdr:spPr>
        <a:xfrm>
          <a:off x="2857500" y="122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40391</xdr:rowOff>
    </xdr:from>
    <xdr:ext cx="599010" cy="259045"/>
    <xdr:sp macro="" textlink="">
      <xdr:nvSpPr>
        <xdr:cNvPr id="205" name="テキスト ボックス 204"/>
        <xdr:cNvSpPr txBox="1"/>
      </xdr:nvSpPr>
      <xdr:spPr>
        <a:xfrm>
          <a:off x="2608795" y="12041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58306</xdr:rowOff>
    </xdr:from>
    <xdr:to>
      <xdr:col>10</xdr:col>
      <xdr:colOff>165100</xdr:colOff>
      <xdr:row>72</xdr:row>
      <xdr:rowOff>159906</xdr:rowOff>
    </xdr:to>
    <xdr:sp macro="" textlink="">
      <xdr:nvSpPr>
        <xdr:cNvPr id="206" name="楕円 205"/>
        <xdr:cNvSpPr/>
      </xdr:nvSpPr>
      <xdr:spPr>
        <a:xfrm>
          <a:off x="1968500" y="1240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4983</xdr:rowOff>
    </xdr:from>
    <xdr:ext cx="599010" cy="259045"/>
    <xdr:sp macro="" textlink="">
      <xdr:nvSpPr>
        <xdr:cNvPr id="207" name="テキスト ボックス 206"/>
        <xdr:cNvSpPr txBox="1"/>
      </xdr:nvSpPr>
      <xdr:spPr>
        <a:xfrm>
          <a:off x="1719795" y="12177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160719</xdr:rowOff>
    </xdr:from>
    <xdr:to>
      <xdr:col>6</xdr:col>
      <xdr:colOff>38100</xdr:colOff>
      <xdr:row>73</xdr:row>
      <xdr:rowOff>90869</xdr:rowOff>
    </xdr:to>
    <xdr:sp macro="" textlink="">
      <xdr:nvSpPr>
        <xdr:cNvPr id="208" name="楕円 207"/>
        <xdr:cNvSpPr/>
      </xdr:nvSpPr>
      <xdr:spPr>
        <a:xfrm>
          <a:off x="1079500" y="1250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107396</xdr:rowOff>
    </xdr:from>
    <xdr:ext cx="599010" cy="259045"/>
    <xdr:sp macro="" textlink="">
      <xdr:nvSpPr>
        <xdr:cNvPr id="209" name="テキスト ボックス 208"/>
        <xdr:cNvSpPr txBox="1"/>
      </xdr:nvSpPr>
      <xdr:spPr>
        <a:xfrm>
          <a:off x="830795" y="12280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133437</xdr:rowOff>
    </xdr:from>
    <xdr:to>
      <xdr:col>24</xdr:col>
      <xdr:colOff>62865</xdr:colOff>
      <xdr:row>98</xdr:row>
      <xdr:rowOff>85248</xdr:rowOff>
    </xdr:to>
    <xdr:cxnSp macro="">
      <xdr:nvCxnSpPr>
        <xdr:cNvPr id="232" name="直線コネクタ 231"/>
        <xdr:cNvCxnSpPr/>
      </xdr:nvCxnSpPr>
      <xdr:spPr>
        <a:xfrm flipV="1">
          <a:off x="4633595" y="15735387"/>
          <a:ext cx="1270" cy="115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89075</xdr:rowOff>
    </xdr:from>
    <xdr:ext cx="534377" cy="259045"/>
    <xdr:sp macro="" textlink="">
      <xdr:nvSpPr>
        <xdr:cNvPr id="233" name="衛生費最小値テキスト"/>
        <xdr:cNvSpPr txBox="1"/>
      </xdr:nvSpPr>
      <xdr:spPr>
        <a:xfrm>
          <a:off x="4686300" y="1689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85248</xdr:rowOff>
    </xdr:from>
    <xdr:to>
      <xdr:col>24</xdr:col>
      <xdr:colOff>152400</xdr:colOff>
      <xdr:row>98</xdr:row>
      <xdr:rowOff>85248</xdr:rowOff>
    </xdr:to>
    <xdr:cxnSp macro="">
      <xdr:nvCxnSpPr>
        <xdr:cNvPr id="234" name="直線コネクタ 233"/>
        <xdr:cNvCxnSpPr/>
      </xdr:nvCxnSpPr>
      <xdr:spPr>
        <a:xfrm>
          <a:off x="4546600" y="1688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80114</xdr:rowOff>
    </xdr:from>
    <xdr:ext cx="534377" cy="259045"/>
    <xdr:sp macro="" textlink="">
      <xdr:nvSpPr>
        <xdr:cNvPr id="235" name="衛生費最大値テキスト"/>
        <xdr:cNvSpPr txBox="1"/>
      </xdr:nvSpPr>
      <xdr:spPr>
        <a:xfrm>
          <a:off x="4686300" y="1551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133437</xdr:rowOff>
    </xdr:from>
    <xdr:to>
      <xdr:col>24</xdr:col>
      <xdr:colOff>152400</xdr:colOff>
      <xdr:row>91</xdr:row>
      <xdr:rowOff>133437</xdr:rowOff>
    </xdr:to>
    <xdr:cxnSp macro="">
      <xdr:nvCxnSpPr>
        <xdr:cNvPr id="236" name="直線コネクタ 235"/>
        <xdr:cNvCxnSpPr/>
      </xdr:nvCxnSpPr>
      <xdr:spPr>
        <a:xfrm>
          <a:off x="4546600" y="1573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159863</xdr:rowOff>
    </xdr:from>
    <xdr:to>
      <xdr:col>24</xdr:col>
      <xdr:colOff>63500</xdr:colOff>
      <xdr:row>96</xdr:row>
      <xdr:rowOff>99535</xdr:rowOff>
    </xdr:to>
    <xdr:cxnSp macro="">
      <xdr:nvCxnSpPr>
        <xdr:cNvPr id="237" name="直線コネクタ 236"/>
        <xdr:cNvCxnSpPr/>
      </xdr:nvCxnSpPr>
      <xdr:spPr>
        <a:xfrm>
          <a:off x="3797300" y="16447613"/>
          <a:ext cx="838200" cy="11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125345</xdr:rowOff>
    </xdr:from>
    <xdr:ext cx="534377" cy="259045"/>
    <xdr:sp macro="" textlink="">
      <xdr:nvSpPr>
        <xdr:cNvPr id="238" name="衛生費平均値テキスト"/>
        <xdr:cNvSpPr txBox="1"/>
      </xdr:nvSpPr>
      <xdr:spPr>
        <a:xfrm>
          <a:off x="4686300" y="16584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146918</xdr:rowOff>
    </xdr:from>
    <xdr:to>
      <xdr:col>24</xdr:col>
      <xdr:colOff>114300</xdr:colOff>
      <xdr:row>97</xdr:row>
      <xdr:rowOff>77068</xdr:rowOff>
    </xdr:to>
    <xdr:sp macro="" textlink="">
      <xdr:nvSpPr>
        <xdr:cNvPr id="239" name="フローチャート: 判断 238"/>
        <xdr:cNvSpPr/>
      </xdr:nvSpPr>
      <xdr:spPr>
        <a:xfrm>
          <a:off x="45847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159863</xdr:rowOff>
    </xdr:from>
    <xdr:to>
      <xdr:col>19</xdr:col>
      <xdr:colOff>177800</xdr:colOff>
      <xdr:row>96</xdr:row>
      <xdr:rowOff>155587</xdr:rowOff>
    </xdr:to>
    <xdr:cxnSp macro="">
      <xdr:nvCxnSpPr>
        <xdr:cNvPr id="240" name="直線コネクタ 239"/>
        <xdr:cNvCxnSpPr/>
      </xdr:nvCxnSpPr>
      <xdr:spPr>
        <a:xfrm flipV="1">
          <a:off x="2908300" y="16447613"/>
          <a:ext cx="889000" cy="16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146416</xdr:rowOff>
    </xdr:from>
    <xdr:to>
      <xdr:col>20</xdr:col>
      <xdr:colOff>38100</xdr:colOff>
      <xdr:row>97</xdr:row>
      <xdr:rowOff>76566</xdr:rowOff>
    </xdr:to>
    <xdr:sp macro="" textlink="">
      <xdr:nvSpPr>
        <xdr:cNvPr id="241" name="フローチャート: 判断 240"/>
        <xdr:cNvSpPr/>
      </xdr:nvSpPr>
      <xdr:spPr>
        <a:xfrm>
          <a:off x="3746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67693</xdr:rowOff>
    </xdr:from>
    <xdr:ext cx="534377" cy="259045"/>
    <xdr:sp macro="" textlink="">
      <xdr:nvSpPr>
        <xdr:cNvPr id="242" name="テキスト ボックス 241"/>
        <xdr:cNvSpPr txBox="1"/>
      </xdr:nvSpPr>
      <xdr:spPr>
        <a:xfrm>
          <a:off x="3530111" y="1669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134762</xdr:rowOff>
    </xdr:from>
    <xdr:to>
      <xdr:col>15</xdr:col>
      <xdr:colOff>50800</xdr:colOff>
      <xdr:row>96</xdr:row>
      <xdr:rowOff>155587</xdr:rowOff>
    </xdr:to>
    <xdr:cxnSp macro="">
      <xdr:nvCxnSpPr>
        <xdr:cNvPr id="243" name="直線コネクタ 242"/>
        <xdr:cNvCxnSpPr/>
      </xdr:nvCxnSpPr>
      <xdr:spPr>
        <a:xfrm>
          <a:off x="2019300" y="16593962"/>
          <a:ext cx="889000" cy="2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116835</xdr:rowOff>
    </xdr:from>
    <xdr:to>
      <xdr:col>15</xdr:col>
      <xdr:colOff>101600</xdr:colOff>
      <xdr:row>97</xdr:row>
      <xdr:rowOff>46985</xdr:rowOff>
    </xdr:to>
    <xdr:sp macro="" textlink="">
      <xdr:nvSpPr>
        <xdr:cNvPr id="244" name="フローチャート: 判断 243"/>
        <xdr:cNvSpPr/>
      </xdr:nvSpPr>
      <xdr:spPr>
        <a:xfrm>
          <a:off x="2857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38112</xdr:rowOff>
    </xdr:from>
    <xdr:ext cx="534377" cy="259045"/>
    <xdr:sp macro="" textlink="">
      <xdr:nvSpPr>
        <xdr:cNvPr id="245" name="テキスト ボックス 244"/>
        <xdr:cNvSpPr txBox="1"/>
      </xdr:nvSpPr>
      <xdr:spPr>
        <a:xfrm>
          <a:off x="2641111" y="1666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134762</xdr:rowOff>
    </xdr:from>
    <xdr:to>
      <xdr:col>10</xdr:col>
      <xdr:colOff>114300</xdr:colOff>
      <xdr:row>97</xdr:row>
      <xdr:rowOff>30452</xdr:rowOff>
    </xdr:to>
    <xdr:cxnSp macro="">
      <xdr:nvCxnSpPr>
        <xdr:cNvPr id="246" name="直線コネクタ 245"/>
        <xdr:cNvCxnSpPr/>
      </xdr:nvCxnSpPr>
      <xdr:spPr>
        <a:xfrm flipV="1">
          <a:off x="1130300" y="16593962"/>
          <a:ext cx="889000" cy="6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158166</xdr:rowOff>
    </xdr:from>
    <xdr:to>
      <xdr:col>10</xdr:col>
      <xdr:colOff>165100</xdr:colOff>
      <xdr:row>97</xdr:row>
      <xdr:rowOff>88316</xdr:rowOff>
    </xdr:to>
    <xdr:sp macro="" textlink="">
      <xdr:nvSpPr>
        <xdr:cNvPr id="247" name="フローチャート: 判断 246"/>
        <xdr:cNvSpPr/>
      </xdr:nvSpPr>
      <xdr:spPr>
        <a:xfrm>
          <a:off x="1968500" y="1661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79443</xdr:rowOff>
    </xdr:from>
    <xdr:ext cx="534377" cy="259045"/>
    <xdr:sp macro="" textlink="">
      <xdr:nvSpPr>
        <xdr:cNvPr id="248" name="テキスト ボックス 247"/>
        <xdr:cNvSpPr txBox="1"/>
      </xdr:nvSpPr>
      <xdr:spPr>
        <a:xfrm>
          <a:off x="1752111" y="1671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21006</xdr:rowOff>
    </xdr:from>
    <xdr:to>
      <xdr:col>6</xdr:col>
      <xdr:colOff>38100</xdr:colOff>
      <xdr:row>97</xdr:row>
      <xdr:rowOff>122606</xdr:rowOff>
    </xdr:to>
    <xdr:sp macro="" textlink="">
      <xdr:nvSpPr>
        <xdr:cNvPr id="249" name="フローチャート: 判断 248"/>
        <xdr:cNvSpPr/>
      </xdr:nvSpPr>
      <xdr:spPr>
        <a:xfrm>
          <a:off x="1079500" y="1665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113733</xdr:rowOff>
    </xdr:from>
    <xdr:ext cx="534377" cy="259045"/>
    <xdr:sp macro="" textlink="">
      <xdr:nvSpPr>
        <xdr:cNvPr id="250" name="テキスト ボックス 249"/>
        <xdr:cNvSpPr txBox="1"/>
      </xdr:nvSpPr>
      <xdr:spPr>
        <a:xfrm>
          <a:off x="863111" y="1674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48735</xdr:rowOff>
    </xdr:from>
    <xdr:to>
      <xdr:col>24</xdr:col>
      <xdr:colOff>114300</xdr:colOff>
      <xdr:row>96</xdr:row>
      <xdr:rowOff>150335</xdr:rowOff>
    </xdr:to>
    <xdr:sp macro="" textlink="">
      <xdr:nvSpPr>
        <xdr:cNvPr id="256" name="楕円 255"/>
        <xdr:cNvSpPr/>
      </xdr:nvSpPr>
      <xdr:spPr>
        <a:xfrm>
          <a:off x="4584700" y="1650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71612</xdr:rowOff>
    </xdr:from>
    <xdr:ext cx="534377" cy="259045"/>
    <xdr:sp macro="" textlink="">
      <xdr:nvSpPr>
        <xdr:cNvPr id="257" name="衛生費該当値テキスト"/>
        <xdr:cNvSpPr txBox="1"/>
      </xdr:nvSpPr>
      <xdr:spPr>
        <a:xfrm>
          <a:off x="4686300" y="1635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109063</xdr:rowOff>
    </xdr:from>
    <xdr:to>
      <xdr:col>20</xdr:col>
      <xdr:colOff>38100</xdr:colOff>
      <xdr:row>96</xdr:row>
      <xdr:rowOff>39213</xdr:rowOff>
    </xdr:to>
    <xdr:sp macro="" textlink="">
      <xdr:nvSpPr>
        <xdr:cNvPr id="258" name="楕円 257"/>
        <xdr:cNvSpPr/>
      </xdr:nvSpPr>
      <xdr:spPr>
        <a:xfrm>
          <a:off x="3746500" y="163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55740</xdr:rowOff>
    </xdr:from>
    <xdr:ext cx="534377" cy="259045"/>
    <xdr:sp macro="" textlink="">
      <xdr:nvSpPr>
        <xdr:cNvPr id="259" name="テキスト ボックス 258"/>
        <xdr:cNvSpPr txBox="1"/>
      </xdr:nvSpPr>
      <xdr:spPr>
        <a:xfrm>
          <a:off x="3530111" y="1617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104787</xdr:rowOff>
    </xdr:from>
    <xdr:to>
      <xdr:col>15</xdr:col>
      <xdr:colOff>101600</xdr:colOff>
      <xdr:row>97</xdr:row>
      <xdr:rowOff>34937</xdr:rowOff>
    </xdr:to>
    <xdr:sp macro="" textlink="">
      <xdr:nvSpPr>
        <xdr:cNvPr id="260" name="楕円 259"/>
        <xdr:cNvSpPr/>
      </xdr:nvSpPr>
      <xdr:spPr>
        <a:xfrm>
          <a:off x="2857500" y="1656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51464</xdr:rowOff>
    </xdr:from>
    <xdr:ext cx="534377" cy="259045"/>
    <xdr:sp macro="" textlink="">
      <xdr:nvSpPr>
        <xdr:cNvPr id="261" name="テキスト ボックス 260"/>
        <xdr:cNvSpPr txBox="1"/>
      </xdr:nvSpPr>
      <xdr:spPr>
        <a:xfrm>
          <a:off x="2641111" y="1633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83962</xdr:rowOff>
    </xdr:from>
    <xdr:to>
      <xdr:col>10</xdr:col>
      <xdr:colOff>165100</xdr:colOff>
      <xdr:row>97</xdr:row>
      <xdr:rowOff>14112</xdr:rowOff>
    </xdr:to>
    <xdr:sp macro="" textlink="">
      <xdr:nvSpPr>
        <xdr:cNvPr id="262" name="楕円 261"/>
        <xdr:cNvSpPr/>
      </xdr:nvSpPr>
      <xdr:spPr>
        <a:xfrm>
          <a:off x="1968500" y="1654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30639</xdr:rowOff>
    </xdr:from>
    <xdr:ext cx="534377" cy="259045"/>
    <xdr:sp macro="" textlink="">
      <xdr:nvSpPr>
        <xdr:cNvPr id="263" name="テキスト ボックス 262"/>
        <xdr:cNvSpPr txBox="1"/>
      </xdr:nvSpPr>
      <xdr:spPr>
        <a:xfrm>
          <a:off x="1752111" y="1631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151102</xdr:rowOff>
    </xdr:from>
    <xdr:to>
      <xdr:col>6</xdr:col>
      <xdr:colOff>38100</xdr:colOff>
      <xdr:row>97</xdr:row>
      <xdr:rowOff>81252</xdr:rowOff>
    </xdr:to>
    <xdr:sp macro="" textlink="">
      <xdr:nvSpPr>
        <xdr:cNvPr id="264" name="楕円 263"/>
        <xdr:cNvSpPr/>
      </xdr:nvSpPr>
      <xdr:spPr>
        <a:xfrm>
          <a:off x="1079500" y="1661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97779</xdr:rowOff>
    </xdr:from>
    <xdr:ext cx="534377" cy="259045"/>
    <xdr:sp macro="" textlink="">
      <xdr:nvSpPr>
        <xdr:cNvPr id="265" name="テキスト ボックス 264"/>
        <xdr:cNvSpPr txBox="1"/>
      </xdr:nvSpPr>
      <xdr:spPr>
        <a:xfrm>
          <a:off x="863111" y="1638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143358</xdr:rowOff>
    </xdr:from>
    <xdr:to>
      <xdr:col>54</xdr:col>
      <xdr:colOff>189865</xdr:colOff>
      <xdr:row>38</xdr:row>
      <xdr:rowOff>139700</xdr:rowOff>
    </xdr:to>
    <xdr:cxnSp macro="">
      <xdr:nvCxnSpPr>
        <xdr:cNvPr id="287" name="直線コネクタ 286"/>
        <xdr:cNvCxnSpPr/>
      </xdr:nvCxnSpPr>
      <xdr:spPr>
        <a:xfrm flipV="1">
          <a:off x="10475595" y="5458308"/>
          <a:ext cx="1270" cy="119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90035</xdr:rowOff>
    </xdr:from>
    <xdr:ext cx="469744" cy="259045"/>
    <xdr:sp macro="" textlink="">
      <xdr:nvSpPr>
        <xdr:cNvPr id="290" name="労働費最大値テキスト"/>
        <xdr:cNvSpPr txBox="1"/>
      </xdr:nvSpPr>
      <xdr:spPr>
        <a:xfrm>
          <a:off x="10528300" y="523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143358</xdr:rowOff>
    </xdr:from>
    <xdr:to>
      <xdr:col>55</xdr:col>
      <xdr:colOff>88900</xdr:colOff>
      <xdr:row>31</xdr:row>
      <xdr:rowOff>143358</xdr:rowOff>
    </xdr:to>
    <xdr:cxnSp macro="">
      <xdr:nvCxnSpPr>
        <xdr:cNvPr id="291" name="直線コネクタ 290"/>
        <xdr:cNvCxnSpPr/>
      </xdr:nvCxnSpPr>
      <xdr:spPr>
        <a:xfrm>
          <a:off x="10388600" y="545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6198</xdr:rowOff>
    </xdr:from>
    <xdr:to>
      <xdr:col>55</xdr:col>
      <xdr:colOff>0</xdr:colOff>
      <xdr:row>37</xdr:row>
      <xdr:rowOff>9398</xdr:rowOff>
    </xdr:to>
    <xdr:cxnSp macro="">
      <xdr:nvCxnSpPr>
        <xdr:cNvPr id="292" name="直線コネクタ 291"/>
        <xdr:cNvCxnSpPr/>
      </xdr:nvCxnSpPr>
      <xdr:spPr>
        <a:xfrm>
          <a:off x="9639300" y="6349848"/>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152011</xdr:rowOff>
    </xdr:from>
    <xdr:ext cx="378565" cy="259045"/>
    <xdr:sp macro="" textlink="">
      <xdr:nvSpPr>
        <xdr:cNvPr id="293" name="労働費平均値テキスト"/>
        <xdr:cNvSpPr txBox="1"/>
      </xdr:nvSpPr>
      <xdr:spPr>
        <a:xfrm>
          <a:off x="10528300" y="61527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129134</xdr:rowOff>
    </xdr:from>
    <xdr:to>
      <xdr:col>55</xdr:col>
      <xdr:colOff>50800</xdr:colOff>
      <xdr:row>37</xdr:row>
      <xdr:rowOff>59284</xdr:rowOff>
    </xdr:to>
    <xdr:sp macro="" textlink="">
      <xdr:nvSpPr>
        <xdr:cNvPr id="294" name="フローチャート: 判断 293"/>
        <xdr:cNvSpPr/>
      </xdr:nvSpPr>
      <xdr:spPr>
        <a:xfrm>
          <a:off x="104267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6198</xdr:rowOff>
    </xdr:from>
    <xdr:to>
      <xdr:col>50</xdr:col>
      <xdr:colOff>114300</xdr:colOff>
      <xdr:row>37</xdr:row>
      <xdr:rowOff>50089</xdr:rowOff>
    </xdr:to>
    <xdr:cxnSp macro="">
      <xdr:nvCxnSpPr>
        <xdr:cNvPr id="295" name="直線コネクタ 294"/>
        <xdr:cNvCxnSpPr/>
      </xdr:nvCxnSpPr>
      <xdr:spPr>
        <a:xfrm flipV="1">
          <a:off x="8750300" y="6349848"/>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117246</xdr:rowOff>
    </xdr:from>
    <xdr:to>
      <xdr:col>50</xdr:col>
      <xdr:colOff>165100</xdr:colOff>
      <xdr:row>37</xdr:row>
      <xdr:rowOff>47396</xdr:rowOff>
    </xdr:to>
    <xdr:sp macro="" textlink="">
      <xdr:nvSpPr>
        <xdr:cNvPr id="296" name="フローチャート: 判断 295"/>
        <xdr:cNvSpPr/>
      </xdr:nvSpPr>
      <xdr:spPr>
        <a:xfrm>
          <a:off x="9588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63923</xdr:rowOff>
    </xdr:from>
    <xdr:ext cx="378565" cy="259045"/>
    <xdr:sp macro="" textlink="">
      <xdr:nvSpPr>
        <xdr:cNvPr id="297" name="テキスト ボックス 296"/>
        <xdr:cNvSpPr txBox="1"/>
      </xdr:nvSpPr>
      <xdr:spPr>
        <a:xfrm>
          <a:off x="9450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132385</xdr:rowOff>
    </xdr:from>
    <xdr:to>
      <xdr:col>45</xdr:col>
      <xdr:colOff>177800</xdr:colOff>
      <xdr:row>37</xdr:row>
      <xdr:rowOff>50089</xdr:rowOff>
    </xdr:to>
    <xdr:cxnSp macro="">
      <xdr:nvCxnSpPr>
        <xdr:cNvPr id="298" name="直線コネクタ 297"/>
        <xdr:cNvCxnSpPr/>
      </xdr:nvCxnSpPr>
      <xdr:spPr>
        <a:xfrm>
          <a:off x="7861300" y="6304585"/>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76098</xdr:rowOff>
    </xdr:from>
    <xdr:to>
      <xdr:col>46</xdr:col>
      <xdr:colOff>38100</xdr:colOff>
      <xdr:row>37</xdr:row>
      <xdr:rowOff>6248</xdr:rowOff>
    </xdr:to>
    <xdr:sp macro="" textlink="">
      <xdr:nvSpPr>
        <xdr:cNvPr id="299" name="フローチャート: 判断 298"/>
        <xdr:cNvSpPr/>
      </xdr:nvSpPr>
      <xdr:spPr>
        <a:xfrm>
          <a:off x="8699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22775</xdr:rowOff>
    </xdr:from>
    <xdr:ext cx="378565" cy="259045"/>
    <xdr:sp macro="" textlink="">
      <xdr:nvSpPr>
        <xdr:cNvPr id="300" name="テキスト ボックス 299"/>
        <xdr:cNvSpPr txBox="1"/>
      </xdr:nvSpPr>
      <xdr:spPr>
        <a:xfrm>
          <a:off x="8561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151130</xdr:rowOff>
    </xdr:from>
    <xdr:to>
      <xdr:col>41</xdr:col>
      <xdr:colOff>50800</xdr:colOff>
      <xdr:row>36</xdr:row>
      <xdr:rowOff>132385</xdr:rowOff>
    </xdr:to>
    <xdr:cxnSp macro="">
      <xdr:nvCxnSpPr>
        <xdr:cNvPr id="301" name="直線コネクタ 300"/>
        <xdr:cNvCxnSpPr/>
      </xdr:nvCxnSpPr>
      <xdr:spPr>
        <a:xfrm>
          <a:off x="6972300" y="6151880"/>
          <a:ext cx="889000" cy="15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165710</xdr:rowOff>
    </xdr:from>
    <xdr:to>
      <xdr:col>41</xdr:col>
      <xdr:colOff>101600</xdr:colOff>
      <xdr:row>36</xdr:row>
      <xdr:rowOff>95860</xdr:rowOff>
    </xdr:to>
    <xdr:sp macro="" textlink="">
      <xdr:nvSpPr>
        <xdr:cNvPr id="302" name="フローチャート: 判断 301"/>
        <xdr:cNvSpPr/>
      </xdr:nvSpPr>
      <xdr:spPr>
        <a:xfrm>
          <a:off x="7810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112387</xdr:rowOff>
    </xdr:from>
    <xdr:ext cx="378565" cy="259045"/>
    <xdr:sp macro="" textlink="">
      <xdr:nvSpPr>
        <xdr:cNvPr id="303" name="テキスト ボックス 302"/>
        <xdr:cNvSpPr txBox="1"/>
      </xdr:nvSpPr>
      <xdr:spPr>
        <a:xfrm>
          <a:off x="7672017" y="5941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65583</xdr:rowOff>
    </xdr:from>
    <xdr:to>
      <xdr:col>36</xdr:col>
      <xdr:colOff>165100</xdr:colOff>
      <xdr:row>35</xdr:row>
      <xdr:rowOff>167183</xdr:rowOff>
    </xdr:to>
    <xdr:sp macro="" textlink="">
      <xdr:nvSpPr>
        <xdr:cNvPr id="304" name="フローチャート: 判断 303"/>
        <xdr:cNvSpPr/>
      </xdr:nvSpPr>
      <xdr:spPr>
        <a:xfrm>
          <a:off x="6921500" y="606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12260</xdr:rowOff>
    </xdr:from>
    <xdr:ext cx="469744" cy="259045"/>
    <xdr:sp macro="" textlink="">
      <xdr:nvSpPr>
        <xdr:cNvPr id="305" name="テキスト ボックス 304"/>
        <xdr:cNvSpPr txBox="1"/>
      </xdr:nvSpPr>
      <xdr:spPr>
        <a:xfrm>
          <a:off x="6737428" y="584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130048</xdr:rowOff>
    </xdr:from>
    <xdr:to>
      <xdr:col>55</xdr:col>
      <xdr:colOff>50800</xdr:colOff>
      <xdr:row>37</xdr:row>
      <xdr:rowOff>60198</xdr:rowOff>
    </xdr:to>
    <xdr:sp macro="" textlink="">
      <xdr:nvSpPr>
        <xdr:cNvPr id="311" name="楕円 310"/>
        <xdr:cNvSpPr/>
      </xdr:nvSpPr>
      <xdr:spPr>
        <a:xfrm>
          <a:off x="104267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108475</xdr:rowOff>
    </xdr:from>
    <xdr:ext cx="378565" cy="259045"/>
    <xdr:sp macro="" textlink="">
      <xdr:nvSpPr>
        <xdr:cNvPr id="312" name="労働費該当値テキスト"/>
        <xdr:cNvSpPr txBox="1"/>
      </xdr:nvSpPr>
      <xdr:spPr>
        <a:xfrm>
          <a:off x="10528300" y="6280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126848</xdr:rowOff>
    </xdr:from>
    <xdr:to>
      <xdr:col>50</xdr:col>
      <xdr:colOff>165100</xdr:colOff>
      <xdr:row>37</xdr:row>
      <xdr:rowOff>56998</xdr:rowOff>
    </xdr:to>
    <xdr:sp macro="" textlink="">
      <xdr:nvSpPr>
        <xdr:cNvPr id="313" name="楕円 312"/>
        <xdr:cNvSpPr/>
      </xdr:nvSpPr>
      <xdr:spPr>
        <a:xfrm>
          <a:off x="9588500" y="629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48125</xdr:rowOff>
    </xdr:from>
    <xdr:ext cx="378565" cy="259045"/>
    <xdr:sp macro="" textlink="">
      <xdr:nvSpPr>
        <xdr:cNvPr id="314" name="テキスト ボックス 313"/>
        <xdr:cNvSpPr txBox="1"/>
      </xdr:nvSpPr>
      <xdr:spPr>
        <a:xfrm>
          <a:off x="9450017" y="63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170739</xdr:rowOff>
    </xdr:from>
    <xdr:to>
      <xdr:col>46</xdr:col>
      <xdr:colOff>38100</xdr:colOff>
      <xdr:row>37</xdr:row>
      <xdr:rowOff>100889</xdr:rowOff>
    </xdr:to>
    <xdr:sp macro="" textlink="">
      <xdr:nvSpPr>
        <xdr:cNvPr id="315" name="楕円 314"/>
        <xdr:cNvSpPr/>
      </xdr:nvSpPr>
      <xdr:spPr>
        <a:xfrm>
          <a:off x="8699500" y="63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92016</xdr:rowOff>
    </xdr:from>
    <xdr:ext cx="378565" cy="259045"/>
    <xdr:sp macro="" textlink="">
      <xdr:nvSpPr>
        <xdr:cNvPr id="316" name="テキスト ボックス 315"/>
        <xdr:cNvSpPr txBox="1"/>
      </xdr:nvSpPr>
      <xdr:spPr>
        <a:xfrm>
          <a:off x="8561017" y="6435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81585</xdr:rowOff>
    </xdr:from>
    <xdr:to>
      <xdr:col>41</xdr:col>
      <xdr:colOff>101600</xdr:colOff>
      <xdr:row>37</xdr:row>
      <xdr:rowOff>11735</xdr:rowOff>
    </xdr:to>
    <xdr:sp macro="" textlink="">
      <xdr:nvSpPr>
        <xdr:cNvPr id="317" name="楕円 316"/>
        <xdr:cNvSpPr/>
      </xdr:nvSpPr>
      <xdr:spPr>
        <a:xfrm>
          <a:off x="7810500" y="62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2862</xdr:rowOff>
    </xdr:from>
    <xdr:ext cx="378565" cy="259045"/>
    <xdr:sp macro="" textlink="">
      <xdr:nvSpPr>
        <xdr:cNvPr id="318" name="テキスト ボックス 317"/>
        <xdr:cNvSpPr txBox="1"/>
      </xdr:nvSpPr>
      <xdr:spPr>
        <a:xfrm>
          <a:off x="7672017" y="6346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100330</xdr:rowOff>
    </xdr:from>
    <xdr:to>
      <xdr:col>36</xdr:col>
      <xdr:colOff>165100</xdr:colOff>
      <xdr:row>36</xdr:row>
      <xdr:rowOff>30480</xdr:rowOff>
    </xdr:to>
    <xdr:sp macro="" textlink="">
      <xdr:nvSpPr>
        <xdr:cNvPr id="319" name="楕円 318"/>
        <xdr:cNvSpPr/>
      </xdr:nvSpPr>
      <xdr:spPr>
        <a:xfrm>
          <a:off x="6921500" y="610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21607</xdr:rowOff>
    </xdr:from>
    <xdr:ext cx="469744" cy="259045"/>
    <xdr:sp macro="" textlink="">
      <xdr:nvSpPr>
        <xdr:cNvPr id="320" name="テキスト ボックス 319"/>
        <xdr:cNvSpPr txBox="1"/>
      </xdr:nvSpPr>
      <xdr:spPr>
        <a:xfrm>
          <a:off x="6737428"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4" name="テキスト ボックス 333"/>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60878</xdr:rowOff>
    </xdr:from>
    <xdr:to>
      <xdr:col>54</xdr:col>
      <xdr:colOff>189865</xdr:colOff>
      <xdr:row>58</xdr:row>
      <xdr:rowOff>130099</xdr:rowOff>
    </xdr:to>
    <xdr:cxnSp macro="">
      <xdr:nvCxnSpPr>
        <xdr:cNvPr id="342" name="直線コネクタ 341"/>
        <xdr:cNvCxnSpPr/>
      </xdr:nvCxnSpPr>
      <xdr:spPr>
        <a:xfrm flipV="1">
          <a:off x="10475595" y="8633378"/>
          <a:ext cx="1270" cy="1440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133926</xdr:rowOff>
    </xdr:from>
    <xdr:ext cx="378565" cy="259045"/>
    <xdr:sp macro="" textlink="">
      <xdr:nvSpPr>
        <xdr:cNvPr id="343" name="農林水産業費最小値テキスト"/>
        <xdr:cNvSpPr txBox="1"/>
      </xdr:nvSpPr>
      <xdr:spPr>
        <a:xfrm>
          <a:off x="10528300" y="10078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130099</xdr:rowOff>
    </xdr:from>
    <xdr:to>
      <xdr:col>55</xdr:col>
      <xdr:colOff>88900</xdr:colOff>
      <xdr:row>58</xdr:row>
      <xdr:rowOff>130099</xdr:rowOff>
    </xdr:to>
    <xdr:cxnSp macro="">
      <xdr:nvCxnSpPr>
        <xdr:cNvPr id="344" name="直線コネクタ 343"/>
        <xdr:cNvCxnSpPr/>
      </xdr:nvCxnSpPr>
      <xdr:spPr>
        <a:xfrm>
          <a:off x="10388600" y="100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7555</xdr:rowOff>
    </xdr:from>
    <xdr:ext cx="534377" cy="259045"/>
    <xdr:sp macro="" textlink="">
      <xdr:nvSpPr>
        <xdr:cNvPr id="345" name="農林水産業費最大値テキスト"/>
        <xdr:cNvSpPr txBox="1"/>
      </xdr:nvSpPr>
      <xdr:spPr>
        <a:xfrm>
          <a:off x="10528300" y="840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60878</xdr:rowOff>
    </xdr:from>
    <xdr:to>
      <xdr:col>55</xdr:col>
      <xdr:colOff>88900</xdr:colOff>
      <xdr:row>50</xdr:row>
      <xdr:rowOff>60878</xdr:rowOff>
    </xdr:to>
    <xdr:cxnSp macro="">
      <xdr:nvCxnSpPr>
        <xdr:cNvPr id="346" name="直線コネクタ 345"/>
        <xdr:cNvCxnSpPr/>
      </xdr:nvCxnSpPr>
      <xdr:spPr>
        <a:xfrm>
          <a:off x="10388600" y="863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23846</xdr:rowOff>
    </xdr:from>
    <xdr:to>
      <xdr:col>55</xdr:col>
      <xdr:colOff>0</xdr:colOff>
      <xdr:row>57</xdr:row>
      <xdr:rowOff>25309</xdr:rowOff>
    </xdr:to>
    <xdr:cxnSp macro="">
      <xdr:nvCxnSpPr>
        <xdr:cNvPr id="347" name="直線コネクタ 346"/>
        <xdr:cNvCxnSpPr/>
      </xdr:nvCxnSpPr>
      <xdr:spPr>
        <a:xfrm flipV="1">
          <a:off x="9639300" y="9796496"/>
          <a:ext cx="8382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11468</xdr:rowOff>
    </xdr:from>
    <xdr:ext cx="469744" cy="259045"/>
    <xdr:sp macro="" textlink="">
      <xdr:nvSpPr>
        <xdr:cNvPr id="348" name="農林水産業費平均値テキスト"/>
        <xdr:cNvSpPr txBox="1"/>
      </xdr:nvSpPr>
      <xdr:spPr>
        <a:xfrm>
          <a:off x="10528300" y="9441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160041</xdr:rowOff>
    </xdr:from>
    <xdr:to>
      <xdr:col>55</xdr:col>
      <xdr:colOff>50800</xdr:colOff>
      <xdr:row>56</xdr:row>
      <xdr:rowOff>90191</xdr:rowOff>
    </xdr:to>
    <xdr:sp macro="" textlink="">
      <xdr:nvSpPr>
        <xdr:cNvPr id="349" name="フローチャート: 判断 348"/>
        <xdr:cNvSpPr/>
      </xdr:nvSpPr>
      <xdr:spPr>
        <a:xfrm>
          <a:off x="10426700" y="958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17445</xdr:rowOff>
    </xdr:from>
    <xdr:to>
      <xdr:col>50</xdr:col>
      <xdr:colOff>114300</xdr:colOff>
      <xdr:row>57</xdr:row>
      <xdr:rowOff>25309</xdr:rowOff>
    </xdr:to>
    <xdr:cxnSp macro="">
      <xdr:nvCxnSpPr>
        <xdr:cNvPr id="350" name="直線コネクタ 349"/>
        <xdr:cNvCxnSpPr/>
      </xdr:nvCxnSpPr>
      <xdr:spPr>
        <a:xfrm>
          <a:off x="8750300" y="9790095"/>
          <a:ext cx="8890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145318</xdr:rowOff>
    </xdr:from>
    <xdr:to>
      <xdr:col>50</xdr:col>
      <xdr:colOff>165100</xdr:colOff>
      <xdr:row>56</xdr:row>
      <xdr:rowOff>75468</xdr:rowOff>
    </xdr:to>
    <xdr:sp macro="" textlink="">
      <xdr:nvSpPr>
        <xdr:cNvPr id="351" name="フローチャート: 判断 350"/>
        <xdr:cNvSpPr/>
      </xdr:nvSpPr>
      <xdr:spPr>
        <a:xfrm>
          <a:off x="9588500" y="957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91995</xdr:rowOff>
    </xdr:from>
    <xdr:ext cx="469744" cy="259045"/>
    <xdr:sp macro="" textlink="">
      <xdr:nvSpPr>
        <xdr:cNvPr id="352" name="テキスト ボックス 351"/>
        <xdr:cNvSpPr txBox="1"/>
      </xdr:nvSpPr>
      <xdr:spPr>
        <a:xfrm>
          <a:off x="9404428" y="935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17445</xdr:rowOff>
    </xdr:from>
    <xdr:to>
      <xdr:col>45</xdr:col>
      <xdr:colOff>177800</xdr:colOff>
      <xdr:row>57</xdr:row>
      <xdr:rowOff>46065</xdr:rowOff>
    </xdr:to>
    <xdr:cxnSp macro="">
      <xdr:nvCxnSpPr>
        <xdr:cNvPr id="353" name="直線コネクタ 352"/>
        <xdr:cNvCxnSpPr/>
      </xdr:nvCxnSpPr>
      <xdr:spPr>
        <a:xfrm flipV="1">
          <a:off x="7861300" y="9790095"/>
          <a:ext cx="889000" cy="2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160497</xdr:rowOff>
    </xdr:from>
    <xdr:to>
      <xdr:col>46</xdr:col>
      <xdr:colOff>38100</xdr:colOff>
      <xdr:row>56</xdr:row>
      <xdr:rowOff>90647</xdr:rowOff>
    </xdr:to>
    <xdr:sp macro="" textlink="">
      <xdr:nvSpPr>
        <xdr:cNvPr id="354" name="フローチャート: 判断 353"/>
        <xdr:cNvSpPr/>
      </xdr:nvSpPr>
      <xdr:spPr>
        <a:xfrm>
          <a:off x="8699500" y="959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107174</xdr:rowOff>
    </xdr:from>
    <xdr:ext cx="469744" cy="259045"/>
    <xdr:sp macro="" textlink="">
      <xdr:nvSpPr>
        <xdr:cNvPr id="355" name="テキスト ボックス 354"/>
        <xdr:cNvSpPr txBox="1"/>
      </xdr:nvSpPr>
      <xdr:spPr>
        <a:xfrm>
          <a:off x="8515428" y="936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22748</xdr:rowOff>
    </xdr:from>
    <xdr:to>
      <xdr:col>41</xdr:col>
      <xdr:colOff>50800</xdr:colOff>
      <xdr:row>57</xdr:row>
      <xdr:rowOff>46065</xdr:rowOff>
    </xdr:to>
    <xdr:cxnSp macro="">
      <xdr:nvCxnSpPr>
        <xdr:cNvPr id="356" name="直線コネクタ 355"/>
        <xdr:cNvCxnSpPr/>
      </xdr:nvCxnSpPr>
      <xdr:spPr>
        <a:xfrm>
          <a:off x="6972300" y="9795398"/>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151536</xdr:rowOff>
    </xdr:from>
    <xdr:to>
      <xdr:col>41</xdr:col>
      <xdr:colOff>101600</xdr:colOff>
      <xdr:row>56</xdr:row>
      <xdr:rowOff>81686</xdr:rowOff>
    </xdr:to>
    <xdr:sp macro="" textlink="">
      <xdr:nvSpPr>
        <xdr:cNvPr id="357" name="フローチャート: 判断 356"/>
        <xdr:cNvSpPr/>
      </xdr:nvSpPr>
      <xdr:spPr>
        <a:xfrm>
          <a:off x="7810500" y="958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98213</xdr:rowOff>
    </xdr:from>
    <xdr:ext cx="469744" cy="259045"/>
    <xdr:sp macro="" textlink="">
      <xdr:nvSpPr>
        <xdr:cNvPr id="358" name="テキスト ボックス 357"/>
        <xdr:cNvSpPr txBox="1"/>
      </xdr:nvSpPr>
      <xdr:spPr>
        <a:xfrm>
          <a:off x="7626428" y="935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16571</xdr:rowOff>
    </xdr:from>
    <xdr:to>
      <xdr:col>36</xdr:col>
      <xdr:colOff>165100</xdr:colOff>
      <xdr:row>56</xdr:row>
      <xdr:rowOff>118171</xdr:rowOff>
    </xdr:to>
    <xdr:sp macro="" textlink="">
      <xdr:nvSpPr>
        <xdr:cNvPr id="359" name="フローチャート: 判断 358"/>
        <xdr:cNvSpPr/>
      </xdr:nvSpPr>
      <xdr:spPr>
        <a:xfrm>
          <a:off x="6921500" y="961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134698</xdr:rowOff>
    </xdr:from>
    <xdr:ext cx="469744" cy="259045"/>
    <xdr:sp macro="" textlink="">
      <xdr:nvSpPr>
        <xdr:cNvPr id="360" name="テキスト ボックス 359"/>
        <xdr:cNvSpPr txBox="1"/>
      </xdr:nvSpPr>
      <xdr:spPr>
        <a:xfrm>
          <a:off x="6737428" y="939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144496</xdr:rowOff>
    </xdr:from>
    <xdr:to>
      <xdr:col>55</xdr:col>
      <xdr:colOff>50800</xdr:colOff>
      <xdr:row>57</xdr:row>
      <xdr:rowOff>74646</xdr:rowOff>
    </xdr:to>
    <xdr:sp macro="" textlink="">
      <xdr:nvSpPr>
        <xdr:cNvPr id="366" name="楕円 365"/>
        <xdr:cNvSpPr/>
      </xdr:nvSpPr>
      <xdr:spPr>
        <a:xfrm>
          <a:off x="10426700" y="974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122923</xdr:rowOff>
    </xdr:from>
    <xdr:ext cx="469744" cy="259045"/>
    <xdr:sp macro="" textlink="">
      <xdr:nvSpPr>
        <xdr:cNvPr id="367" name="農林水産業費該当値テキスト"/>
        <xdr:cNvSpPr txBox="1"/>
      </xdr:nvSpPr>
      <xdr:spPr>
        <a:xfrm>
          <a:off x="10528300" y="972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145959</xdr:rowOff>
    </xdr:from>
    <xdr:to>
      <xdr:col>50</xdr:col>
      <xdr:colOff>165100</xdr:colOff>
      <xdr:row>57</xdr:row>
      <xdr:rowOff>76109</xdr:rowOff>
    </xdr:to>
    <xdr:sp macro="" textlink="">
      <xdr:nvSpPr>
        <xdr:cNvPr id="368" name="楕円 367"/>
        <xdr:cNvSpPr/>
      </xdr:nvSpPr>
      <xdr:spPr>
        <a:xfrm>
          <a:off x="9588500" y="974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67236</xdr:rowOff>
    </xdr:from>
    <xdr:ext cx="469744" cy="259045"/>
    <xdr:sp macro="" textlink="">
      <xdr:nvSpPr>
        <xdr:cNvPr id="369" name="テキスト ボックス 368"/>
        <xdr:cNvSpPr txBox="1"/>
      </xdr:nvSpPr>
      <xdr:spPr>
        <a:xfrm>
          <a:off x="9404428" y="9839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138095</xdr:rowOff>
    </xdr:from>
    <xdr:to>
      <xdr:col>46</xdr:col>
      <xdr:colOff>38100</xdr:colOff>
      <xdr:row>57</xdr:row>
      <xdr:rowOff>68245</xdr:rowOff>
    </xdr:to>
    <xdr:sp macro="" textlink="">
      <xdr:nvSpPr>
        <xdr:cNvPr id="370" name="楕円 369"/>
        <xdr:cNvSpPr/>
      </xdr:nvSpPr>
      <xdr:spPr>
        <a:xfrm>
          <a:off x="8699500" y="97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59372</xdr:rowOff>
    </xdr:from>
    <xdr:ext cx="469744" cy="259045"/>
    <xdr:sp macro="" textlink="">
      <xdr:nvSpPr>
        <xdr:cNvPr id="371" name="テキスト ボックス 370"/>
        <xdr:cNvSpPr txBox="1"/>
      </xdr:nvSpPr>
      <xdr:spPr>
        <a:xfrm>
          <a:off x="8515428" y="983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166715</xdr:rowOff>
    </xdr:from>
    <xdr:to>
      <xdr:col>41</xdr:col>
      <xdr:colOff>101600</xdr:colOff>
      <xdr:row>57</xdr:row>
      <xdr:rowOff>96865</xdr:rowOff>
    </xdr:to>
    <xdr:sp macro="" textlink="">
      <xdr:nvSpPr>
        <xdr:cNvPr id="372" name="楕円 371"/>
        <xdr:cNvSpPr/>
      </xdr:nvSpPr>
      <xdr:spPr>
        <a:xfrm>
          <a:off x="7810500" y="976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87992</xdr:rowOff>
    </xdr:from>
    <xdr:ext cx="469744" cy="259045"/>
    <xdr:sp macro="" textlink="">
      <xdr:nvSpPr>
        <xdr:cNvPr id="373" name="テキスト ボックス 372"/>
        <xdr:cNvSpPr txBox="1"/>
      </xdr:nvSpPr>
      <xdr:spPr>
        <a:xfrm>
          <a:off x="7626428" y="986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143398</xdr:rowOff>
    </xdr:from>
    <xdr:to>
      <xdr:col>36</xdr:col>
      <xdr:colOff>165100</xdr:colOff>
      <xdr:row>57</xdr:row>
      <xdr:rowOff>73548</xdr:rowOff>
    </xdr:to>
    <xdr:sp macro="" textlink="">
      <xdr:nvSpPr>
        <xdr:cNvPr id="374" name="楕円 373"/>
        <xdr:cNvSpPr/>
      </xdr:nvSpPr>
      <xdr:spPr>
        <a:xfrm>
          <a:off x="6921500" y="974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64675</xdr:rowOff>
    </xdr:from>
    <xdr:ext cx="469744" cy="259045"/>
    <xdr:sp macro="" textlink="">
      <xdr:nvSpPr>
        <xdr:cNvPr id="375" name="テキスト ボックス 374"/>
        <xdr:cNvSpPr txBox="1"/>
      </xdr:nvSpPr>
      <xdr:spPr>
        <a:xfrm>
          <a:off x="6737428" y="983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77684</xdr:rowOff>
    </xdr:from>
    <xdr:to>
      <xdr:col>54</xdr:col>
      <xdr:colOff>189865</xdr:colOff>
      <xdr:row>79</xdr:row>
      <xdr:rowOff>76019</xdr:rowOff>
    </xdr:to>
    <xdr:cxnSp macro="">
      <xdr:nvCxnSpPr>
        <xdr:cNvPr id="401" name="直線コネクタ 400"/>
        <xdr:cNvCxnSpPr/>
      </xdr:nvCxnSpPr>
      <xdr:spPr>
        <a:xfrm flipV="1">
          <a:off x="10475595" y="12079184"/>
          <a:ext cx="1270" cy="154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79846</xdr:rowOff>
    </xdr:from>
    <xdr:ext cx="378565" cy="259045"/>
    <xdr:sp macro="" textlink="">
      <xdr:nvSpPr>
        <xdr:cNvPr id="402" name="商工費最小値テキスト"/>
        <xdr:cNvSpPr txBox="1"/>
      </xdr:nvSpPr>
      <xdr:spPr>
        <a:xfrm>
          <a:off x="10528300" y="1362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76019</xdr:rowOff>
    </xdr:from>
    <xdr:to>
      <xdr:col>55</xdr:col>
      <xdr:colOff>88900</xdr:colOff>
      <xdr:row>79</xdr:row>
      <xdr:rowOff>76019</xdr:rowOff>
    </xdr:to>
    <xdr:cxnSp macro="">
      <xdr:nvCxnSpPr>
        <xdr:cNvPr id="403" name="直線コネクタ 402"/>
        <xdr:cNvCxnSpPr/>
      </xdr:nvCxnSpPr>
      <xdr:spPr>
        <a:xfrm>
          <a:off x="10388600" y="1362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24361</xdr:rowOff>
    </xdr:from>
    <xdr:ext cx="534377" cy="259045"/>
    <xdr:sp macro="" textlink="">
      <xdr:nvSpPr>
        <xdr:cNvPr id="404" name="商工費最大値テキスト"/>
        <xdr:cNvSpPr txBox="1"/>
      </xdr:nvSpPr>
      <xdr:spPr>
        <a:xfrm>
          <a:off x="10528300" y="118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77684</xdr:rowOff>
    </xdr:from>
    <xdr:to>
      <xdr:col>55</xdr:col>
      <xdr:colOff>88900</xdr:colOff>
      <xdr:row>70</xdr:row>
      <xdr:rowOff>77684</xdr:rowOff>
    </xdr:to>
    <xdr:cxnSp macro="">
      <xdr:nvCxnSpPr>
        <xdr:cNvPr id="405" name="直線コネクタ 404"/>
        <xdr:cNvCxnSpPr/>
      </xdr:nvCxnSpPr>
      <xdr:spPr>
        <a:xfrm>
          <a:off x="10388600" y="12079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108969</xdr:rowOff>
    </xdr:from>
    <xdr:to>
      <xdr:col>55</xdr:col>
      <xdr:colOff>0</xdr:colOff>
      <xdr:row>72</xdr:row>
      <xdr:rowOff>59265</xdr:rowOff>
    </xdr:to>
    <xdr:cxnSp macro="">
      <xdr:nvCxnSpPr>
        <xdr:cNvPr id="406" name="直線コネクタ 405"/>
        <xdr:cNvCxnSpPr/>
      </xdr:nvCxnSpPr>
      <xdr:spPr>
        <a:xfrm>
          <a:off x="9639300" y="12281919"/>
          <a:ext cx="838200" cy="12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20628</xdr:rowOff>
    </xdr:from>
    <xdr:ext cx="534377" cy="259045"/>
    <xdr:sp macro="" textlink="">
      <xdr:nvSpPr>
        <xdr:cNvPr id="407" name="商工費平均値テキスト"/>
        <xdr:cNvSpPr txBox="1"/>
      </xdr:nvSpPr>
      <xdr:spPr>
        <a:xfrm>
          <a:off x="10528300" y="13222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42201</xdr:rowOff>
    </xdr:from>
    <xdr:to>
      <xdr:col>55</xdr:col>
      <xdr:colOff>50800</xdr:colOff>
      <xdr:row>77</xdr:row>
      <xdr:rowOff>143801</xdr:rowOff>
    </xdr:to>
    <xdr:sp macro="" textlink="">
      <xdr:nvSpPr>
        <xdr:cNvPr id="408" name="フローチャート: 判断 407"/>
        <xdr:cNvSpPr/>
      </xdr:nvSpPr>
      <xdr:spPr>
        <a:xfrm>
          <a:off x="104267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108969</xdr:rowOff>
    </xdr:from>
    <xdr:to>
      <xdr:col>50</xdr:col>
      <xdr:colOff>114300</xdr:colOff>
      <xdr:row>72</xdr:row>
      <xdr:rowOff>61551</xdr:rowOff>
    </xdr:to>
    <xdr:cxnSp macro="">
      <xdr:nvCxnSpPr>
        <xdr:cNvPr id="409" name="直線コネクタ 408"/>
        <xdr:cNvCxnSpPr/>
      </xdr:nvCxnSpPr>
      <xdr:spPr>
        <a:xfrm flipV="1">
          <a:off x="8750300" y="12281919"/>
          <a:ext cx="889000" cy="12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24467</xdr:rowOff>
    </xdr:from>
    <xdr:to>
      <xdr:col>50</xdr:col>
      <xdr:colOff>165100</xdr:colOff>
      <xdr:row>77</xdr:row>
      <xdr:rowOff>126067</xdr:rowOff>
    </xdr:to>
    <xdr:sp macro="" textlink="">
      <xdr:nvSpPr>
        <xdr:cNvPr id="410" name="フローチャート: 判断 409"/>
        <xdr:cNvSpPr/>
      </xdr:nvSpPr>
      <xdr:spPr>
        <a:xfrm>
          <a:off x="9588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117194</xdr:rowOff>
    </xdr:from>
    <xdr:ext cx="534377" cy="259045"/>
    <xdr:sp macro="" textlink="">
      <xdr:nvSpPr>
        <xdr:cNvPr id="411" name="テキスト ボックス 410"/>
        <xdr:cNvSpPr txBox="1"/>
      </xdr:nvSpPr>
      <xdr:spPr>
        <a:xfrm>
          <a:off x="9372111" y="13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61551</xdr:rowOff>
    </xdr:from>
    <xdr:to>
      <xdr:col>45</xdr:col>
      <xdr:colOff>177800</xdr:colOff>
      <xdr:row>73</xdr:row>
      <xdr:rowOff>155310</xdr:rowOff>
    </xdr:to>
    <xdr:cxnSp macro="">
      <xdr:nvCxnSpPr>
        <xdr:cNvPr id="412" name="直線コネクタ 411"/>
        <xdr:cNvCxnSpPr/>
      </xdr:nvCxnSpPr>
      <xdr:spPr>
        <a:xfrm flipV="1">
          <a:off x="7861300" y="12405951"/>
          <a:ext cx="889000" cy="26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158818</xdr:rowOff>
    </xdr:from>
    <xdr:to>
      <xdr:col>46</xdr:col>
      <xdr:colOff>38100</xdr:colOff>
      <xdr:row>77</xdr:row>
      <xdr:rowOff>88968</xdr:rowOff>
    </xdr:to>
    <xdr:sp macro="" textlink="">
      <xdr:nvSpPr>
        <xdr:cNvPr id="413" name="フローチャート: 判断 412"/>
        <xdr:cNvSpPr/>
      </xdr:nvSpPr>
      <xdr:spPr>
        <a:xfrm>
          <a:off x="8699500" y="131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80095</xdr:rowOff>
    </xdr:from>
    <xdr:ext cx="534377" cy="259045"/>
    <xdr:sp macro="" textlink="">
      <xdr:nvSpPr>
        <xdr:cNvPr id="414" name="テキスト ボックス 413"/>
        <xdr:cNvSpPr txBox="1"/>
      </xdr:nvSpPr>
      <xdr:spPr>
        <a:xfrm>
          <a:off x="8483111" y="1328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155310</xdr:rowOff>
    </xdr:from>
    <xdr:to>
      <xdr:col>41</xdr:col>
      <xdr:colOff>50800</xdr:colOff>
      <xdr:row>74</xdr:row>
      <xdr:rowOff>156583</xdr:rowOff>
    </xdr:to>
    <xdr:cxnSp macro="">
      <xdr:nvCxnSpPr>
        <xdr:cNvPr id="415" name="直線コネクタ 414"/>
        <xdr:cNvCxnSpPr/>
      </xdr:nvCxnSpPr>
      <xdr:spPr>
        <a:xfrm flipV="1">
          <a:off x="6972300" y="12671160"/>
          <a:ext cx="889000" cy="17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164240</xdr:rowOff>
    </xdr:from>
    <xdr:to>
      <xdr:col>41</xdr:col>
      <xdr:colOff>101600</xdr:colOff>
      <xdr:row>77</xdr:row>
      <xdr:rowOff>94390</xdr:rowOff>
    </xdr:to>
    <xdr:sp macro="" textlink="">
      <xdr:nvSpPr>
        <xdr:cNvPr id="416" name="フローチャート: 判断 415"/>
        <xdr:cNvSpPr/>
      </xdr:nvSpPr>
      <xdr:spPr>
        <a:xfrm>
          <a:off x="7810500" y="1319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85517</xdr:rowOff>
    </xdr:from>
    <xdr:ext cx="534377" cy="259045"/>
    <xdr:sp macro="" textlink="">
      <xdr:nvSpPr>
        <xdr:cNvPr id="417" name="テキスト ボックス 416"/>
        <xdr:cNvSpPr txBox="1"/>
      </xdr:nvSpPr>
      <xdr:spPr>
        <a:xfrm>
          <a:off x="7594111" y="1328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152843</xdr:rowOff>
    </xdr:from>
    <xdr:to>
      <xdr:col>36</xdr:col>
      <xdr:colOff>165100</xdr:colOff>
      <xdr:row>77</xdr:row>
      <xdr:rowOff>82993</xdr:rowOff>
    </xdr:to>
    <xdr:sp macro="" textlink="">
      <xdr:nvSpPr>
        <xdr:cNvPr id="418" name="フローチャート: 判断 417"/>
        <xdr:cNvSpPr/>
      </xdr:nvSpPr>
      <xdr:spPr>
        <a:xfrm>
          <a:off x="6921500" y="1318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74120</xdr:rowOff>
    </xdr:from>
    <xdr:ext cx="534377" cy="259045"/>
    <xdr:sp macro="" textlink="">
      <xdr:nvSpPr>
        <xdr:cNvPr id="419" name="テキスト ボックス 418"/>
        <xdr:cNvSpPr txBox="1"/>
      </xdr:nvSpPr>
      <xdr:spPr>
        <a:xfrm>
          <a:off x="6705111" y="1327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8465</xdr:rowOff>
    </xdr:from>
    <xdr:to>
      <xdr:col>55</xdr:col>
      <xdr:colOff>50800</xdr:colOff>
      <xdr:row>72</xdr:row>
      <xdr:rowOff>110065</xdr:rowOff>
    </xdr:to>
    <xdr:sp macro="" textlink="">
      <xdr:nvSpPr>
        <xdr:cNvPr id="425" name="楕円 424"/>
        <xdr:cNvSpPr/>
      </xdr:nvSpPr>
      <xdr:spPr>
        <a:xfrm>
          <a:off x="10426700" y="1235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31342</xdr:rowOff>
    </xdr:from>
    <xdr:ext cx="534377" cy="259045"/>
    <xdr:sp macro="" textlink="">
      <xdr:nvSpPr>
        <xdr:cNvPr id="426" name="商工費該当値テキスト"/>
        <xdr:cNvSpPr txBox="1"/>
      </xdr:nvSpPr>
      <xdr:spPr>
        <a:xfrm>
          <a:off x="10528300" y="1220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58169</xdr:rowOff>
    </xdr:from>
    <xdr:to>
      <xdr:col>50</xdr:col>
      <xdr:colOff>165100</xdr:colOff>
      <xdr:row>71</xdr:row>
      <xdr:rowOff>159769</xdr:rowOff>
    </xdr:to>
    <xdr:sp macro="" textlink="">
      <xdr:nvSpPr>
        <xdr:cNvPr id="427" name="楕円 426"/>
        <xdr:cNvSpPr/>
      </xdr:nvSpPr>
      <xdr:spPr>
        <a:xfrm>
          <a:off x="9588500" y="1223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4846</xdr:rowOff>
    </xdr:from>
    <xdr:ext cx="534377" cy="259045"/>
    <xdr:sp macro="" textlink="">
      <xdr:nvSpPr>
        <xdr:cNvPr id="428" name="テキスト ボックス 427"/>
        <xdr:cNvSpPr txBox="1"/>
      </xdr:nvSpPr>
      <xdr:spPr>
        <a:xfrm>
          <a:off x="9372111" y="1200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10751</xdr:rowOff>
    </xdr:from>
    <xdr:to>
      <xdr:col>46</xdr:col>
      <xdr:colOff>38100</xdr:colOff>
      <xdr:row>72</xdr:row>
      <xdr:rowOff>112351</xdr:rowOff>
    </xdr:to>
    <xdr:sp macro="" textlink="">
      <xdr:nvSpPr>
        <xdr:cNvPr id="429" name="楕円 428"/>
        <xdr:cNvSpPr/>
      </xdr:nvSpPr>
      <xdr:spPr>
        <a:xfrm>
          <a:off x="8699500" y="1235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128878</xdr:rowOff>
    </xdr:from>
    <xdr:ext cx="534377" cy="259045"/>
    <xdr:sp macro="" textlink="">
      <xdr:nvSpPr>
        <xdr:cNvPr id="430" name="テキスト ボックス 429"/>
        <xdr:cNvSpPr txBox="1"/>
      </xdr:nvSpPr>
      <xdr:spPr>
        <a:xfrm>
          <a:off x="8483111" y="1213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104510</xdr:rowOff>
    </xdr:from>
    <xdr:to>
      <xdr:col>41</xdr:col>
      <xdr:colOff>101600</xdr:colOff>
      <xdr:row>74</xdr:row>
      <xdr:rowOff>34660</xdr:rowOff>
    </xdr:to>
    <xdr:sp macro="" textlink="">
      <xdr:nvSpPr>
        <xdr:cNvPr id="431" name="楕円 430"/>
        <xdr:cNvSpPr/>
      </xdr:nvSpPr>
      <xdr:spPr>
        <a:xfrm>
          <a:off x="7810500" y="1262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51187</xdr:rowOff>
    </xdr:from>
    <xdr:ext cx="534377" cy="259045"/>
    <xdr:sp macro="" textlink="">
      <xdr:nvSpPr>
        <xdr:cNvPr id="432" name="テキスト ボックス 431"/>
        <xdr:cNvSpPr txBox="1"/>
      </xdr:nvSpPr>
      <xdr:spPr>
        <a:xfrm>
          <a:off x="7594111" y="1239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105783</xdr:rowOff>
    </xdr:from>
    <xdr:to>
      <xdr:col>36</xdr:col>
      <xdr:colOff>165100</xdr:colOff>
      <xdr:row>75</xdr:row>
      <xdr:rowOff>35933</xdr:rowOff>
    </xdr:to>
    <xdr:sp macro="" textlink="">
      <xdr:nvSpPr>
        <xdr:cNvPr id="433" name="楕円 432"/>
        <xdr:cNvSpPr/>
      </xdr:nvSpPr>
      <xdr:spPr>
        <a:xfrm>
          <a:off x="6921500" y="1279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52460</xdr:rowOff>
    </xdr:from>
    <xdr:ext cx="534377" cy="259045"/>
    <xdr:sp macro="" textlink="">
      <xdr:nvSpPr>
        <xdr:cNvPr id="434" name="テキスト ボックス 433"/>
        <xdr:cNvSpPr txBox="1"/>
      </xdr:nvSpPr>
      <xdr:spPr>
        <a:xfrm>
          <a:off x="6705111" y="1256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28790</xdr:rowOff>
    </xdr:from>
    <xdr:to>
      <xdr:col>54</xdr:col>
      <xdr:colOff>189865</xdr:colOff>
      <xdr:row>98</xdr:row>
      <xdr:rowOff>147434</xdr:rowOff>
    </xdr:to>
    <xdr:cxnSp macro="">
      <xdr:nvCxnSpPr>
        <xdr:cNvPr id="459" name="直線コネクタ 458"/>
        <xdr:cNvCxnSpPr/>
      </xdr:nvCxnSpPr>
      <xdr:spPr>
        <a:xfrm flipV="1">
          <a:off x="10475595" y="15630740"/>
          <a:ext cx="1270" cy="1318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151261</xdr:rowOff>
    </xdr:from>
    <xdr:ext cx="534377" cy="259045"/>
    <xdr:sp macro="" textlink="">
      <xdr:nvSpPr>
        <xdr:cNvPr id="460" name="土木費最小値テキスト"/>
        <xdr:cNvSpPr txBox="1"/>
      </xdr:nvSpPr>
      <xdr:spPr>
        <a:xfrm>
          <a:off x="10528300" y="1695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147434</xdr:rowOff>
    </xdr:from>
    <xdr:to>
      <xdr:col>55</xdr:col>
      <xdr:colOff>88900</xdr:colOff>
      <xdr:row>98</xdr:row>
      <xdr:rowOff>147434</xdr:rowOff>
    </xdr:to>
    <xdr:cxnSp macro="">
      <xdr:nvCxnSpPr>
        <xdr:cNvPr id="461" name="直線コネクタ 460"/>
        <xdr:cNvCxnSpPr/>
      </xdr:nvCxnSpPr>
      <xdr:spPr>
        <a:xfrm>
          <a:off x="10388600" y="1694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146917</xdr:rowOff>
    </xdr:from>
    <xdr:ext cx="534377" cy="259045"/>
    <xdr:sp macro="" textlink="">
      <xdr:nvSpPr>
        <xdr:cNvPr id="462" name="土木費最大値テキスト"/>
        <xdr:cNvSpPr txBox="1"/>
      </xdr:nvSpPr>
      <xdr:spPr>
        <a:xfrm>
          <a:off x="10528300" y="1540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28790</xdr:rowOff>
    </xdr:from>
    <xdr:to>
      <xdr:col>55</xdr:col>
      <xdr:colOff>88900</xdr:colOff>
      <xdr:row>91</xdr:row>
      <xdr:rowOff>28790</xdr:rowOff>
    </xdr:to>
    <xdr:cxnSp macro="">
      <xdr:nvCxnSpPr>
        <xdr:cNvPr id="463" name="直線コネクタ 462"/>
        <xdr:cNvCxnSpPr/>
      </xdr:nvCxnSpPr>
      <xdr:spPr>
        <a:xfrm>
          <a:off x="10388600" y="156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128651</xdr:rowOff>
    </xdr:from>
    <xdr:to>
      <xdr:col>55</xdr:col>
      <xdr:colOff>0</xdr:colOff>
      <xdr:row>96</xdr:row>
      <xdr:rowOff>3454</xdr:rowOff>
    </xdr:to>
    <xdr:cxnSp macro="">
      <xdr:nvCxnSpPr>
        <xdr:cNvPr id="464" name="直線コネクタ 463"/>
        <xdr:cNvCxnSpPr/>
      </xdr:nvCxnSpPr>
      <xdr:spPr>
        <a:xfrm flipV="1">
          <a:off x="9639300" y="16416401"/>
          <a:ext cx="838200" cy="4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23798</xdr:rowOff>
    </xdr:from>
    <xdr:ext cx="534377" cy="259045"/>
    <xdr:sp macro="" textlink="">
      <xdr:nvSpPr>
        <xdr:cNvPr id="465" name="土木費平均値テキスト"/>
        <xdr:cNvSpPr txBox="1"/>
      </xdr:nvSpPr>
      <xdr:spPr>
        <a:xfrm>
          <a:off x="10528300" y="16482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45371</xdr:rowOff>
    </xdr:from>
    <xdr:to>
      <xdr:col>55</xdr:col>
      <xdr:colOff>50800</xdr:colOff>
      <xdr:row>96</xdr:row>
      <xdr:rowOff>146971</xdr:rowOff>
    </xdr:to>
    <xdr:sp macro="" textlink="">
      <xdr:nvSpPr>
        <xdr:cNvPr id="466" name="フローチャート: 判断 465"/>
        <xdr:cNvSpPr/>
      </xdr:nvSpPr>
      <xdr:spPr>
        <a:xfrm>
          <a:off x="104267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3454</xdr:rowOff>
    </xdr:from>
    <xdr:to>
      <xdr:col>50</xdr:col>
      <xdr:colOff>114300</xdr:colOff>
      <xdr:row>96</xdr:row>
      <xdr:rowOff>34316</xdr:rowOff>
    </xdr:to>
    <xdr:cxnSp macro="">
      <xdr:nvCxnSpPr>
        <xdr:cNvPr id="467" name="直線コネクタ 466"/>
        <xdr:cNvCxnSpPr/>
      </xdr:nvCxnSpPr>
      <xdr:spPr>
        <a:xfrm flipV="1">
          <a:off x="8750300" y="16462654"/>
          <a:ext cx="889000" cy="3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59677</xdr:rowOff>
    </xdr:from>
    <xdr:to>
      <xdr:col>50</xdr:col>
      <xdr:colOff>165100</xdr:colOff>
      <xdr:row>96</xdr:row>
      <xdr:rowOff>161277</xdr:rowOff>
    </xdr:to>
    <xdr:sp macro="" textlink="">
      <xdr:nvSpPr>
        <xdr:cNvPr id="468" name="フローチャート: 判断 467"/>
        <xdr:cNvSpPr/>
      </xdr:nvSpPr>
      <xdr:spPr>
        <a:xfrm>
          <a:off x="9588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152404</xdr:rowOff>
    </xdr:from>
    <xdr:ext cx="534377" cy="259045"/>
    <xdr:sp macro="" textlink="">
      <xdr:nvSpPr>
        <xdr:cNvPr id="469" name="テキスト ボックス 468"/>
        <xdr:cNvSpPr txBox="1"/>
      </xdr:nvSpPr>
      <xdr:spPr>
        <a:xfrm>
          <a:off x="9372111" y="1661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34316</xdr:rowOff>
    </xdr:from>
    <xdr:to>
      <xdr:col>45</xdr:col>
      <xdr:colOff>177800</xdr:colOff>
      <xdr:row>96</xdr:row>
      <xdr:rowOff>79826</xdr:rowOff>
    </xdr:to>
    <xdr:cxnSp macro="">
      <xdr:nvCxnSpPr>
        <xdr:cNvPr id="470" name="直線コネクタ 469"/>
        <xdr:cNvCxnSpPr/>
      </xdr:nvCxnSpPr>
      <xdr:spPr>
        <a:xfrm flipV="1">
          <a:off x="7861300" y="16493516"/>
          <a:ext cx="889000" cy="4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73013</xdr:rowOff>
    </xdr:from>
    <xdr:to>
      <xdr:col>46</xdr:col>
      <xdr:colOff>38100</xdr:colOff>
      <xdr:row>97</xdr:row>
      <xdr:rowOff>3163</xdr:rowOff>
    </xdr:to>
    <xdr:sp macro="" textlink="">
      <xdr:nvSpPr>
        <xdr:cNvPr id="471" name="フローチャート: 判断 470"/>
        <xdr:cNvSpPr/>
      </xdr:nvSpPr>
      <xdr:spPr>
        <a:xfrm>
          <a:off x="8699500" y="1653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165740</xdr:rowOff>
    </xdr:from>
    <xdr:ext cx="534377" cy="259045"/>
    <xdr:sp macro="" textlink="">
      <xdr:nvSpPr>
        <xdr:cNvPr id="472" name="テキスト ボックス 471"/>
        <xdr:cNvSpPr txBox="1"/>
      </xdr:nvSpPr>
      <xdr:spPr>
        <a:xfrm>
          <a:off x="8483111" y="1662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102057</xdr:rowOff>
    </xdr:from>
    <xdr:to>
      <xdr:col>41</xdr:col>
      <xdr:colOff>50800</xdr:colOff>
      <xdr:row>96</xdr:row>
      <xdr:rowOff>79826</xdr:rowOff>
    </xdr:to>
    <xdr:cxnSp macro="">
      <xdr:nvCxnSpPr>
        <xdr:cNvPr id="473" name="直線コネクタ 472"/>
        <xdr:cNvCxnSpPr/>
      </xdr:nvCxnSpPr>
      <xdr:spPr>
        <a:xfrm>
          <a:off x="6972300" y="16389807"/>
          <a:ext cx="889000" cy="14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9709</xdr:rowOff>
    </xdr:from>
    <xdr:to>
      <xdr:col>41</xdr:col>
      <xdr:colOff>101600</xdr:colOff>
      <xdr:row>96</xdr:row>
      <xdr:rowOff>111309</xdr:rowOff>
    </xdr:to>
    <xdr:sp macro="" textlink="">
      <xdr:nvSpPr>
        <xdr:cNvPr id="474" name="フローチャート: 判断 473"/>
        <xdr:cNvSpPr/>
      </xdr:nvSpPr>
      <xdr:spPr>
        <a:xfrm>
          <a:off x="7810500" y="164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127836</xdr:rowOff>
    </xdr:from>
    <xdr:ext cx="534377" cy="259045"/>
    <xdr:sp macro="" textlink="">
      <xdr:nvSpPr>
        <xdr:cNvPr id="475" name="テキスト ボックス 474"/>
        <xdr:cNvSpPr txBox="1"/>
      </xdr:nvSpPr>
      <xdr:spPr>
        <a:xfrm>
          <a:off x="7594111" y="1624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7595</xdr:rowOff>
    </xdr:from>
    <xdr:to>
      <xdr:col>36</xdr:col>
      <xdr:colOff>165100</xdr:colOff>
      <xdr:row>96</xdr:row>
      <xdr:rowOff>109195</xdr:rowOff>
    </xdr:to>
    <xdr:sp macro="" textlink="">
      <xdr:nvSpPr>
        <xdr:cNvPr id="476" name="フローチャート: 判断 475"/>
        <xdr:cNvSpPr/>
      </xdr:nvSpPr>
      <xdr:spPr>
        <a:xfrm>
          <a:off x="6921500" y="1646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100322</xdr:rowOff>
    </xdr:from>
    <xdr:ext cx="534377" cy="259045"/>
    <xdr:sp macro="" textlink="">
      <xdr:nvSpPr>
        <xdr:cNvPr id="477" name="テキスト ボックス 476"/>
        <xdr:cNvSpPr txBox="1"/>
      </xdr:nvSpPr>
      <xdr:spPr>
        <a:xfrm>
          <a:off x="6705111" y="1655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77851</xdr:rowOff>
    </xdr:from>
    <xdr:to>
      <xdr:col>55</xdr:col>
      <xdr:colOff>50800</xdr:colOff>
      <xdr:row>96</xdr:row>
      <xdr:rowOff>8001</xdr:rowOff>
    </xdr:to>
    <xdr:sp macro="" textlink="">
      <xdr:nvSpPr>
        <xdr:cNvPr id="483" name="楕円 482"/>
        <xdr:cNvSpPr/>
      </xdr:nvSpPr>
      <xdr:spPr>
        <a:xfrm>
          <a:off x="10426700" y="1636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100728</xdr:rowOff>
    </xdr:from>
    <xdr:ext cx="534377" cy="259045"/>
    <xdr:sp macro="" textlink="">
      <xdr:nvSpPr>
        <xdr:cNvPr id="484" name="土木費該当値テキスト"/>
        <xdr:cNvSpPr txBox="1"/>
      </xdr:nvSpPr>
      <xdr:spPr>
        <a:xfrm>
          <a:off x="10528300" y="1621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124104</xdr:rowOff>
    </xdr:from>
    <xdr:to>
      <xdr:col>50</xdr:col>
      <xdr:colOff>165100</xdr:colOff>
      <xdr:row>96</xdr:row>
      <xdr:rowOff>54254</xdr:rowOff>
    </xdr:to>
    <xdr:sp macro="" textlink="">
      <xdr:nvSpPr>
        <xdr:cNvPr id="485" name="楕円 484"/>
        <xdr:cNvSpPr/>
      </xdr:nvSpPr>
      <xdr:spPr>
        <a:xfrm>
          <a:off x="9588500" y="1641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70781</xdr:rowOff>
    </xdr:from>
    <xdr:ext cx="534377" cy="259045"/>
    <xdr:sp macro="" textlink="">
      <xdr:nvSpPr>
        <xdr:cNvPr id="486" name="テキスト ボックス 485"/>
        <xdr:cNvSpPr txBox="1"/>
      </xdr:nvSpPr>
      <xdr:spPr>
        <a:xfrm>
          <a:off x="9372111" y="1618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154966</xdr:rowOff>
    </xdr:from>
    <xdr:to>
      <xdr:col>46</xdr:col>
      <xdr:colOff>38100</xdr:colOff>
      <xdr:row>96</xdr:row>
      <xdr:rowOff>85116</xdr:rowOff>
    </xdr:to>
    <xdr:sp macro="" textlink="">
      <xdr:nvSpPr>
        <xdr:cNvPr id="487" name="楕円 486"/>
        <xdr:cNvSpPr/>
      </xdr:nvSpPr>
      <xdr:spPr>
        <a:xfrm>
          <a:off x="8699500" y="1644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101643</xdr:rowOff>
    </xdr:from>
    <xdr:ext cx="534377" cy="259045"/>
    <xdr:sp macro="" textlink="">
      <xdr:nvSpPr>
        <xdr:cNvPr id="488" name="テキスト ボックス 487"/>
        <xdr:cNvSpPr txBox="1"/>
      </xdr:nvSpPr>
      <xdr:spPr>
        <a:xfrm>
          <a:off x="8483111" y="1621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29026</xdr:rowOff>
    </xdr:from>
    <xdr:to>
      <xdr:col>41</xdr:col>
      <xdr:colOff>101600</xdr:colOff>
      <xdr:row>96</xdr:row>
      <xdr:rowOff>130626</xdr:rowOff>
    </xdr:to>
    <xdr:sp macro="" textlink="">
      <xdr:nvSpPr>
        <xdr:cNvPr id="489" name="楕円 488"/>
        <xdr:cNvSpPr/>
      </xdr:nvSpPr>
      <xdr:spPr>
        <a:xfrm>
          <a:off x="7810500" y="1648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121753</xdr:rowOff>
    </xdr:from>
    <xdr:ext cx="534377" cy="259045"/>
    <xdr:sp macro="" textlink="">
      <xdr:nvSpPr>
        <xdr:cNvPr id="490" name="テキスト ボックス 489"/>
        <xdr:cNvSpPr txBox="1"/>
      </xdr:nvSpPr>
      <xdr:spPr>
        <a:xfrm>
          <a:off x="7594111" y="1658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51257</xdr:rowOff>
    </xdr:from>
    <xdr:to>
      <xdr:col>36</xdr:col>
      <xdr:colOff>165100</xdr:colOff>
      <xdr:row>95</xdr:row>
      <xdr:rowOff>152857</xdr:rowOff>
    </xdr:to>
    <xdr:sp macro="" textlink="">
      <xdr:nvSpPr>
        <xdr:cNvPr id="491" name="楕円 490"/>
        <xdr:cNvSpPr/>
      </xdr:nvSpPr>
      <xdr:spPr>
        <a:xfrm>
          <a:off x="6921500" y="1633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169384</xdr:rowOff>
    </xdr:from>
    <xdr:ext cx="534377" cy="259045"/>
    <xdr:sp macro="" textlink="">
      <xdr:nvSpPr>
        <xdr:cNvPr id="492" name="テキスト ボックス 491"/>
        <xdr:cNvSpPr txBox="1"/>
      </xdr:nvSpPr>
      <xdr:spPr>
        <a:xfrm>
          <a:off x="6705111" y="1611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7" name="テキスト ボックス 506"/>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147828</xdr:rowOff>
    </xdr:from>
    <xdr:to>
      <xdr:col>85</xdr:col>
      <xdr:colOff>126364</xdr:colOff>
      <xdr:row>38</xdr:row>
      <xdr:rowOff>4572</xdr:rowOff>
    </xdr:to>
    <xdr:cxnSp macro="">
      <xdr:nvCxnSpPr>
        <xdr:cNvPr id="517" name="直線コネクタ 516"/>
        <xdr:cNvCxnSpPr/>
      </xdr:nvCxnSpPr>
      <xdr:spPr>
        <a:xfrm flipV="1">
          <a:off x="16317595" y="5291328"/>
          <a:ext cx="1269" cy="122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8399</xdr:rowOff>
    </xdr:from>
    <xdr:ext cx="469744" cy="259045"/>
    <xdr:sp macro="" textlink="">
      <xdr:nvSpPr>
        <xdr:cNvPr id="518" name="消防費最小値テキスト"/>
        <xdr:cNvSpPr txBox="1"/>
      </xdr:nvSpPr>
      <xdr:spPr>
        <a:xfrm>
          <a:off x="16370300" y="652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4572</xdr:rowOff>
    </xdr:from>
    <xdr:to>
      <xdr:col>86</xdr:col>
      <xdr:colOff>25400</xdr:colOff>
      <xdr:row>38</xdr:row>
      <xdr:rowOff>4572</xdr:rowOff>
    </xdr:to>
    <xdr:cxnSp macro="">
      <xdr:nvCxnSpPr>
        <xdr:cNvPr id="519" name="直線コネクタ 518"/>
        <xdr:cNvCxnSpPr/>
      </xdr:nvCxnSpPr>
      <xdr:spPr>
        <a:xfrm>
          <a:off x="16230600" y="651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94505</xdr:rowOff>
    </xdr:from>
    <xdr:ext cx="534377" cy="259045"/>
    <xdr:sp macro="" textlink="">
      <xdr:nvSpPr>
        <xdr:cNvPr id="520" name="消防費最大値テキスト"/>
        <xdr:cNvSpPr txBox="1"/>
      </xdr:nvSpPr>
      <xdr:spPr>
        <a:xfrm>
          <a:off x="16370300" y="506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147828</xdr:rowOff>
    </xdr:from>
    <xdr:to>
      <xdr:col>86</xdr:col>
      <xdr:colOff>25400</xdr:colOff>
      <xdr:row>30</xdr:row>
      <xdr:rowOff>147828</xdr:rowOff>
    </xdr:to>
    <xdr:cxnSp macro="">
      <xdr:nvCxnSpPr>
        <xdr:cNvPr id="521" name="直線コネクタ 520"/>
        <xdr:cNvCxnSpPr/>
      </xdr:nvCxnSpPr>
      <xdr:spPr>
        <a:xfrm>
          <a:off x="16230600" y="529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157861</xdr:rowOff>
    </xdr:from>
    <xdr:to>
      <xdr:col>85</xdr:col>
      <xdr:colOff>127000</xdr:colOff>
      <xdr:row>33</xdr:row>
      <xdr:rowOff>94615</xdr:rowOff>
    </xdr:to>
    <xdr:cxnSp macro="">
      <xdr:nvCxnSpPr>
        <xdr:cNvPr id="522" name="直線コネクタ 521"/>
        <xdr:cNvCxnSpPr/>
      </xdr:nvCxnSpPr>
      <xdr:spPr>
        <a:xfrm>
          <a:off x="15481300" y="5644261"/>
          <a:ext cx="838200" cy="10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79011</xdr:rowOff>
    </xdr:from>
    <xdr:ext cx="534377" cy="259045"/>
    <xdr:sp macro="" textlink="">
      <xdr:nvSpPr>
        <xdr:cNvPr id="523" name="消防費平均値テキスト"/>
        <xdr:cNvSpPr txBox="1"/>
      </xdr:nvSpPr>
      <xdr:spPr>
        <a:xfrm>
          <a:off x="16370300" y="590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100584</xdr:rowOff>
    </xdr:from>
    <xdr:to>
      <xdr:col>85</xdr:col>
      <xdr:colOff>177800</xdr:colOff>
      <xdr:row>35</xdr:row>
      <xdr:rowOff>30734</xdr:rowOff>
    </xdr:to>
    <xdr:sp macro="" textlink="">
      <xdr:nvSpPr>
        <xdr:cNvPr id="524" name="フローチャート: 判断 523"/>
        <xdr:cNvSpPr/>
      </xdr:nvSpPr>
      <xdr:spPr>
        <a:xfrm>
          <a:off x="16268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29972</xdr:rowOff>
    </xdr:from>
    <xdr:to>
      <xdr:col>81</xdr:col>
      <xdr:colOff>50800</xdr:colOff>
      <xdr:row>32</xdr:row>
      <xdr:rowOff>157861</xdr:rowOff>
    </xdr:to>
    <xdr:cxnSp macro="">
      <xdr:nvCxnSpPr>
        <xdr:cNvPr id="525" name="直線コネクタ 524"/>
        <xdr:cNvCxnSpPr/>
      </xdr:nvCxnSpPr>
      <xdr:spPr>
        <a:xfrm>
          <a:off x="14592300" y="5516372"/>
          <a:ext cx="889000" cy="1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117856</xdr:rowOff>
    </xdr:from>
    <xdr:to>
      <xdr:col>81</xdr:col>
      <xdr:colOff>101600</xdr:colOff>
      <xdr:row>35</xdr:row>
      <xdr:rowOff>48006</xdr:rowOff>
    </xdr:to>
    <xdr:sp macro="" textlink="">
      <xdr:nvSpPr>
        <xdr:cNvPr id="526" name="フローチャート: 判断 525"/>
        <xdr:cNvSpPr/>
      </xdr:nvSpPr>
      <xdr:spPr>
        <a:xfrm>
          <a:off x="15430500" y="5947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39133</xdr:rowOff>
    </xdr:from>
    <xdr:ext cx="534377" cy="259045"/>
    <xdr:sp macro="" textlink="">
      <xdr:nvSpPr>
        <xdr:cNvPr id="527" name="テキスト ボックス 526"/>
        <xdr:cNvSpPr txBox="1"/>
      </xdr:nvSpPr>
      <xdr:spPr>
        <a:xfrm>
          <a:off x="15214111" y="603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17780</xdr:rowOff>
    </xdr:from>
    <xdr:to>
      <xdr:col>76</xdr:col>
      <xdr:colOff>114300</xdr:colOff>
      <xdr:row>32</xdr:row>
      <xdr:rowOff>29972</xdr:rowOff>
    </xdr:to>
    <xdr:cxnSp macro="">
      <xdr:nvCxnSpPr>
        <xdr:cNvPr id="528" name="直線コネクタ 527"/>
        <xdr:cNvCxnSpPr/>
      </xdr:nvCxnSpPr>
      <xdr:spPr>
        <a:xfrm>
          <a:off x="13703300" y="5161280"/>
          <a:ext cx="889000" cy="35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93853</xdr:rowOff>
    </xdr:from>
    <xdr:to>
      <xdr:col>76</xdr:col>
      <xdr:colOff>165100</xdr:colOff>
      <xdr:row>35</xdr:row>
      <xdr:rowOff>24003</xdr:rowOff>
    </xdr:to>
    <xdr:sp macro="" textlink="">
      <xdr:nvSpPr>
        <xdr:cNvPr id="529" name="フローチャート: 判断 528"/>
        <xdr:cNvSpPr/>
      </xdr:nvSpPr>
      <xdr:spPr>
        <a:xfrm>
          <a:off x="14541500" y="592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15130</xdr:rowOff>
    </xdr:from>
    <xdr:ext cx="534377" cy="259045"/>
    <xdr:sp macro="" textlink="">
      <xdr:nvSpPr>
        <xdr:cNvPr id="530" name="テキスト ボックス 529"/>
        <xdr:cNvSpPr txBox="1"/>
      </xdr:nvSpPr>
      <xdr:spPr>
        <a:xfrm>
          <a:off x="14325111" y="601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17780</xdr:rowOff>
    </xdr:from>
    <xdr:to>
      <xdr:col>71</xdr:col>
      <xdr:colOff>177800</xdr:colOff>
      <xdr:row>33</xdr:row>
      <xdr:rowOff>10541</xdr:rowOff>
    </xdr:to>
    <xdr:cxnSp macro="">
      <xdr:nvCxnSpPr>
        <xdr:cNvPr id="531" name="直線コネクタ 530"/>
        <xdr:cNvCxnSpPr/>
      </xdr:nvCxnSpPr>
      <xdr:spPr>
        <a:xfrm flipV="1">
          <a:off x="12814300" y="5161280"/>
          <a:ext cx="889000" cy="50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72898</xdr:rowOff>
    </xdr:from>
    <xdr:to>
      <xdr:col>72</xdr:col>
      <xdr:colOff>38100</xdr:colOff>
      <xdr:row>35</xdr:row>
      <xdr:rowOff>3048</xdr:rowOff>
    </xdr:to>
    <xdr:sp macro="" textlink="">
      <xdr:nvSpPr>
        <xdr:cNvPr id="532" name="フローチャート: 判断 531"/>
        <xdr:cNvSpPr/>
      </xdr:nvSpPr>
      <xdr:spPr>
        <a:xfrm>
          <a:off x="13652500" y="590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165625</xdr:rowOff>
    </xdr:from>
    <xdr:ext cx="534377" cy="259045"/>
    <xdr:sp macro="" textlink="">
      <xdr:nvSpPr>
        <xdr:cNvPr id="533" name="テキスト ボックス 532"/>
        <xdr:cNvSpPr txBox="1"/>
      </xdr:nvSpPr>
      <xdr:spPr>
        <a:xfrm>
          <a:off x="13436111" y="599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150114</xdr:rowOff>
    </xdr:from>
    <xdr:to>
      <xdr:col>67</xdr:col>
      <xdr:colOff>101600</xdr:colOff>
      <xdr:row>35</xdr:row>
      <xdr:rowOff>80264</xdr:rowOff>
    </xdr:to>
    <xdr:sp macro="" textlink="">
      <xdr:nvSpPr>
        <xdr:cNvPr id="534" name="フローチャート: 判断 533"/>
        <xdr:cNvSpPr/>
      </xdr:nvSpPr>
      <xdr:spPr>
        <a:xfrm>
          <a:off x="12763500" y="597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71391</xdr:rowOff>
    </xdr:from>
    <xdr:ext cx="534377" cy="259045"/>
    <xdr:sp macro="" textlink="">
      <xdr:nvSpPr>
        <xdr:cNvPr id="535" name="テキスト ボックス 534"/>
        <xdr:cNvSpPr txBox="1"/>
      </xdr:nvSpPr>
      <xdr:spPr>
        <a:xfrm>
          <a:off x="12547111" y="607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43815</xdr:rowOff>
    </xdr:from>
    <xdr:to>
      <xdr:col>85</xdr:col>
      <xdr:colOff>177800</xdr:colOff>
      <xdr:row>33</xdr:row>
      <xdr:rowOff>145415</xdr:rowOff>
    </xdr:to>
    <xdr:sp macro="" textlink="">
      <xdr:nvSpPr>
        <xdr:cNvPr id="541" name="楕円 540"/>
        <xdr:cNvSpPr/>
      </xdr:nvSpPr>
      <xdr:spPr>
        <a:xfrm>
          <a:off x="16268700" y="570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66692</xdr:rowOff>
    </xdr:from>
    <xdr:ext cx="534377" cy="259045"/>
    <xdr:sp macro="" textlink="">
      <xdr:nvSpPr>
        <xdr:cNvPr id="542" name="消防費該当値テキスト"/>
        <xdr:cNvSpPr txBox="1"/>
      </xdr:nvSpPr>
      <xdr:spPr>
        <a:xfrm>
          <a:off x="16370300" y="555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107061</xdr:rowOff>
    </xdr:from>
    <xdr:to>
      <xdr:col>81</xdr:col>
      <xdr:colOff>101600</xdr:colOff>
      <xdr:row>33</xdr:row>
      <xdr:rowOff>37211</xdr:rowOff>
    </xdr:to>
    <xdr:sp macro="" textlink="">
      <xdr:nvSpPr>
        <xdr:cNvPr id="543" name="楕円 542"/>
        <xdr:cNvSpPr/>
      </xdr:nvSpPr>
      <xdr:spPr>
        <a:xfrm>
          <a:off x="15430500" y="559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53738</xdr:rowOff>
    </xdr:from>
    <xdr:ext cx="534377" cy="259045"/>
    <xdr:sp macro="" textlink="">
      <xdr:nvSpPr>
        <xdr:cNvPr id="544" name="テキスト ボックス 543"/>
        <xdr:cNvSpPr txBox="1"/>
      </xdr:nvSpPr>
      <xdr:spPr>
        <a:xfrm>
          <a:off x="15214111" y="536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150622</xdr:rowOff>
    </xdr:from>
    <xdr:to>
      <xdr:col>76</xdr:col>
      <xdr:colOff>165100</xdr:colOff>
      <xdr:row>32</xdr:row>
      <xdr:rowOff>80772</xdr:rowOff>
    </xdr:to>
    <xdr:sp macro="" textlink="">
      <xdr:nvSpPr>
        <xdr:cNvPr id="545" name="楕円 544"/>
        <xdr:cNvSpPr/>
      </xdr:nvSpPr>
      <xdr:spPr>
        <a:xfrm>
          <a:off x="14541500" y="546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97299</xdr:rowOff>
    </xdr:from>
    <xdr:ext cx="534377" cy="259045"/>
    <xdr:sp macro="" textlink="">
      <xdr:nvSpPr>
        <xdr:cNvPr id="546" name="テキスト ボックス 545"/>
        <xdr:cNvSpPr txBox="1"/>
      </xdr:nvSpPr>
      <xdr:spPr>
        <a:xfrm>
          <a:off x="14325111" y="524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29</xdr:row>
      <xdr:rowOff>138430</xdr:rowOff>
    </xdr:from>
    <xdr:to>
      <xdr:col>72</xdr:col>
      <xdr:colOff>38100</xdr:colOff>
      <xdr:row>30</xdr:row>
      <xdr:rowOff>68580</xdr:rowOff>
    </xdr:to>
    <xdr:sp macro="" textlink="">
      <xdr:nvSpPr>
        <xdr:cNvPr id="547" name="楕円 546"/>
        <xdr:cNvSpPr/>
      </xdr:nvSpPr>
      <xdr:spPr>
        <a:xfrm>
          <a:off x="13652500" y="51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85107</xdr:rowOff>
    </xdr:from>
    <xdr:ext cx="534377" cy="259045"/>
    <xdr:sp macro="" textlink="">
      <xdr:nvSpPr>
        <xdr:cNvPr id="548" name="テキスト ボックス 547"/>
        <xdr:cNvSpPr txBox="1"/>
      </xdr:nvSpPr>
      <xdr:spPr>
        <a:xfrm>
          <a:off x="13436111" y="488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131191</xdr:rowOff>
    </xdr:from>
    <xdr:to>
      <xdr:col>67</xdr:col>
      <xdr:colOff>101600</xdr:colOff>
      <xdr:row>33</xdr:row>
      <xdr:rowOff>61341</xdr:rowOff>
    </xdr:to>
    <xdr:sp macro="" textlink="">
      <xdr:nvSpPr>
        <xdr:cNvPr id="549" name="楕円 548"/>
        <xdr:cNvSpPr/>
      </xdr:nvSpPr>
      <xdr:spPr>
        <a:xfrm>
          <a:off x="12763500" y="561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77868</xdr:rowOff>
    </xdr:from>
    <xdr:ext cx="534377" cy="259045"/>
    <xdr:sp macro="" textlink="">
      <xdr:nvSpPr>
        <xdr:cNvPr id="550" name="テキスト ボックス 549"/>
        <xdr:cNvSpPr txBox="1"/>
      </xdr:nvSpPr>
      <xdr:spPr>
        <a:xfrm>
          <a:off x="12547111" y="539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71" name="テキスト ボックス 570"/>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158064</xdr:rowOff>
    </xdr:from>
    <xdr:to>
      <xdr:col>85</xdr:col>
      <xdr:colOff>126364</xdr:colOff>
      <xdr:row>59</xdr:row>
      <xdr:rowOff>71806</xdr:rowOff>
    </xdr:to>
    <xdr:cxnSp macro="">
      <xdr:nvCxnSpPr>
        <xdr:cNvPr id="575" name="直線コネクタ 574"/>
        <xdr:cNvCxnSpPr/>
      </xdr:nvCxnSpPr>
      <xdr:spPr>
        <a:xfrm flipV="1">
          <a:off x="16317595" y="9073464"/>
          <a:ext cx="1269" cy="1113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75633</xdr:rowOff>
    </xdr:from>
    <xdr:ext cx="534377" cy="259045"/>
    <xdr:sp macro="" textlink="">
      <xdr:nvSpPr>
        <xdr:cNvPr id="576" name="教育費最小値テキスト"/>
        <xdr:cNvSpPr txBox="1"/>
      </xdr:nvSpPr>
      <xdr:spPr>
        <a:xfrm>
          <a:off x="16370300" y="1019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71806</xdr:rowOff>
    </xdr:from>
    <xdr:to>
      <xdr:col>86</xdr:col>
      <xdr:colOff>25400</xdr:colOff>
      <xdr:row>59</xdr:row>
      <xdr:rowOff>71806</xdr:rowOff>
    </xdr:to>
    <xdr:cxnSp macro="">
      <xdr:nvCxnSpPr>
        <xdr:cNvPr id="577" name="直線コネクタ 576"/>
        <xdr:cNvCxnSpPr/>
      </xdr:nvCxnSpPr>
      <xdr:spPr>
        <a:xfrm>
          <a:off x="16230600" y="10187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104741</xdr:rowOff>
    </xdr:from>
    <xdr:ext cx="534377" cy="259045"/>
    <xdr:sp macro="" textlink="">
      <xdr:nvSpPr>
        <xdr:cNvPr id="578" name="教育費最大値テキスト"/>
        <xdr:cNvSpPr txBox="1"/>
      </xdr:nvSpPr>
      <xdr:spPr>
        <a:xfrm>
          <a:off x="16370300" y="884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158064</xdr:rowOff>
    </xdr:from>
    <xdr:to>
      <xdr:col>86</xdr:col>
      <xdr:colOff>25400</xdr:colOff>
      <xdr:row>52</xdr:row>
      <xdr:rowOff>158064</xdr:rowOff>
    </xdr:to>
    <xdr:cxnSp macro="">
      <xdr:nvCxnSpPr>
        <xdr:cNvPr id="579" name="直線コネクタ 578"/>
        <xdr:cNvCxnSpPr/>
      </xdr:nvCxnSpPr>
      <xdr:spPr>
        <a:xfrm>
          <a:off x="16230600" y="9073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66434</xdr:rowOff>
    </xdr:from>
    <xdr:to>
      <xdr:col>85</xdr:col>
      <xdr:colOff>127000</xdr:colOff>
      <xdr:row>56</xdr:row>
      <xdr:rowOff>93637</xdr:rowOff>
    </xdr:to>
    <xdr:cxnSp macro="">
      <xdr:nvCxnSpPr>
        <xdr:cNvPr id="580" name="直線コネクタ 579"/>
        <xdr:cNvCxnSpPr/>
      </xdr:nvCxnSpPr>
      <xdr:spPr>
        <a:xfrm flipV="1">
          <a:off x="15481300" y="9153284"/>
          <a:ext cx="838200" cy="54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50372</xdr:rowOff>
    </xdr:from>
    <xdr:ext cx="534377" cy="259045"/>
    <xdr:sp macro="" textlink="">
      <xdr:nvSpPr>
        <xdr:cNvPr id="581" name="教育費平均値テキスト"/>
        <xdr:cNvSpPr txBox="1"/>
      </xdr:nvSpPr>
      <xdr:spPr>
        <a:xfrm>
          <a:off x="16370300" y="9651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71945</xdr:rowOff>
    </xdr:from>
    <xdr:to>
      <xdr:col>85</xdr:col>
      <xdr:colOff>177800</xdr:colOff>
      <xdr:row>57</xdr:row>
      <xdr:rowOff>2095</xdr:rowOff>
    </xdr:to>
    <xdr:sp macro="" textlink="">
      <xdr:nvSpPr>
        <xdr:cNvPr id="582" name="フローチャート: 判断 581"/>
        <xdr:cNvSpPr/>
      </xdr:nvSpPr>
      <xdr:spPr>
        <a:xfrm>
          <a:off x="16268700" y="967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112116</xdr:rowOff>
    </xdr:from>
    <xdr:to>
      <xdr:col>81</xdr:col>
      <xdr:colOff>50800</xdr:colOff>
      <xdr:row>56</xdr:row>
      <xdr:rowOff>93637</xdr:rowOff>
    </xdr:to>
    <xdr:cxnSp macro="">
      <xdr:nvCxnSpPr>
        <xdr:cNvPr id="583" name="直線コネクタ 582"/>
        <xdr:cNvCxnSpPr/>
      </xdr:nvCxnSpPr>
      <xdr:spPr>
        <a:xfrm>
          <a:off x="14592300" y="9198966"/>
          <a:ext cx="889000" cy="49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116675</xdr:rowOff>
    </xdr:from>
    <xdr:to>
      <xdr:col>81</xdr:col>
      <xdr:colOff>101600</xdr:colOff>
      <xdr:row>57</xdr:row>
      <xdr:rowOff>46825</xdr:rowOff>
    </xdr:to>
    <xdr:sp macro="" textlink="">
      <xdr:nvSpPr>
        <xdr:cNvPr id="584" name="フローチャート: 判断 583"/>
        <xdr:cNvSpPr/>
      </xdr:nvSpPr>
      <xdr:spPr>
        <a:xfrm>
          <a:off x="15430500" y="971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37952</xdr:rowOff>
    </xdr:from>
    <xdr:ext cx="534377" cy="259045"/>
    <xdr:sp macro="" textlink="">
      <xdr:nvSpPr>
        <xdr:cNvPr id="585" name="テキスト ボックス 584"/>
        <xdr:cNvSpPr txBox="1"/>
      </xdr:nvSpPr>
      <xdr:spPr>
        <a:xfrm>
          <a:off x="15214111" y="981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34544</xdr:rowOff>
    </xdr:from>
    <xdr:to>
      <xdr:col>76</xdr:col>
      <xdr:colOff>114300</xdr:colOff>
      <xdr:row>53</xdr:row>
      <xdr:rowOff>112116</xdr:rowOff>
    </xdr:to>
    <xdr:cxnSp macro="">
      <xdr:nvCxnSpPr>
        <xdr:cNvPr id="586" name="直線コネクタ 585"/>
        <xdr:cNvCxnSpPr/>
      </xdr:nvCxnSpPr>
      <xdr:spPr>
        <a:xfrm>
          <a:off x="13703300" y="8778494"/>
          <a:ext cx="889000" cy="42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14719</xdr:rowOff>
    </xdr:from>
    <xdr:to>
      <xdr:col>76</xdr:col>
      <xdr:colOff>165100</xdr:colOff>
      <xdr:row>56</xdr:row>
      <xdr:rowOff>116319</xdr:rowOff>
    </xdr:to>
    <xdr:sp macro="" textlink="">
      <xdr:nvSpPr>
        <xdr:cNvPr id="587" name="フローチャート: 判断 586"/>
        <xdr:cNvSpPr/>
      </xdr:nvSpPr>
      <xdr:spPr>
        <a:xfrm>
          <a:off x="14541500" y="961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107446</xdr:rowOff>
    </xdr:from>
    <xdr:ext cx="534377" cy="259045"/>
    <xdr:sp macro="" textlink="">
      <xdr:nvSpPr>
        <xdr:cNvPr id="588" name="テキスト ボックス 587"/>
        <xdr:cNvSpPr txBox="1"/>
      </xdr:nvSpPr>
      <xdr:spPr>
        <a:xfrm>
          <a:off x="14325111" y="970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34544</xdr:rowOff>
    </xdr:from>
    <xdr:to>
      <xdr:col>71</xdr:col>
      <xdr:colOff>177800</xdr:colOff>
      <xdr:row>55</xdr:row>
      <xdr:rowOff>73025</xdr:rowOff>
    </xdr:to>
    <xdr:cxnSp macro="">
      <xdr:nvCxnSpPr>
        <xdr:cNvPr id="589" name="直線コネクタ 588"/>
        <xdr:cNvCxnSpPr/>
      </xdr:nvCxnSpPr>
      <xdr:spPr>
        <a:xfrm flipV="1">
          <a:off x="12814300" y="8778494"/>
          <a:ext cx="889000" cy="72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73584</xdr:rowOff>
    </xdr:from>
    <xdr:to>
      <xdr:col>72</xdr:col>
      <xdr:colOff>38100</xdr:colOff>
      <xdr:row>57</xdr:row>
      <xdr:rowOff>3734</xdr:rowOff>
    </xdr:to>
    <xdr:sp macro="" textlink="">
      <xdr:nvSpPr>
        <xdr:cNvPr id="590" name="フローチャート: 判断 589"/>
        <xdr:cNvSpPr/>
      </xdr:nvSpPr>
      <xdr:spPr>
        <a:xfrm>
          <a:off x="13652500" y="967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166311</xdr:rowOff>
    </xdr:from>
    <xdr:ext cx="534377" cy="259045"/>
    <xdr:sp macro="" textlink="">
      <xdr:nvSpPr>
        <xdr:cNvPr id="591" name="テキスト ボックス 590"/>
        <xdr:cNvSpPr txBox="1"/>
      </xdr:nvSpPr>
      <xdr:spPr>
        <a:xfrm>
          <a:off x="13436111" y="97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165100</xdr:rowOff>
    </xdr:from>
    <xdr:to>
      <xdr:col>67</xdr:col>
      <xdr:colOff>101600</xdr:colOff>
      <xdr:row>57</xdr:row>
      <xdr:rowOff>95250</xdr:rowOff>
    </xdr:to>
    <xdr:sp macro="" textlink="">
      <xdr:nvSpPr>
        <xdr:cNvPr id="592" name="フローチャート: 判断 591"/>
        <xdr:cNvSpPr/>
      </xdr:nvSpPr>
      <xdr:spPr>
        <a:xfrm>
          <a:off x="127635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86377</xdr:rowOff>
    </xdr:from>
    <xdr:ext cx="534377" cy="259045"/>
    <xdr:sp macro="" textlink="">
      <xdr:nvSpPr>
        <xdr:cNvPr id="593" name="テキスト ボックス 592"/>
        <xdr:cNvSpPr txBox="1"/>
      </xdr:nvSpPr>
      <xdr:spPr>
        <a:xfrm>
          <a:off x="12547111" y="985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15634</xdr:rowOff>
    </xdr:from>
    <xdr:to>
      <xdr:col>85</xdr:col>
      <xdr:colOff>177800</xdr:colOff>
      <xdr:row>53</xdr:row>
      <xdr:rowOff>117234</xdr:rowOff>
    </xdr:to>
    <xdr:sp macro="" textlink="">
      <xdr:nvSpPr>
        <xdr:cNvPr id="599" name="楕円 598"/>
        <xdr:cNvSpPr/>
      </xdr:nvSpPr>
      <xdr:spPr>
        <a:xfrm>
          <a:off x="16268700" y="910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102011</xdr:rowOff>
    </xdr:from>
    <xdr:ext cx="534377" cy="259045"/>
    <xdr:sp macro="" textlink="">
      <xdr:nvSpPr>
        <xdr:cNvPr id="600" name="教育費該当値テキスト"/>
        <xdr:cNvSpPr txBox="1"/>
      </xdr:nvSpPr>
      <xdr:spPr>
        <a:xfrm>
          <a:off x="16370300" y="901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42837</xdr:rowOff>
    </xdr:from>
    <xdr:to>
      <xdr:col>81</xdr:col>
      <xdr:colOff>101600</xdr:colOff>
      <xdr:row>56</xdr:row>
      <xdr:rowOff>144437</xdr:rowOff>
    </xdr:to>
    <xdr:sp macro="" textlink="">
      <xdr:nvSpPr>
        <xdr:cNvPr id="601" name="楕円 600"/>
        <xdr:cNvSpPr/>
      </xdr:nvSpPr>
      <xdr:spPr>
        <a:xfrm>
          <a:off x="15430500" y="964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160964</xdr:rowOff>
    </xdr:from>
    <xdr:ext cx="534377" cy="259045"/>
    <xdr:sp macro="" textlink="">
      <xdr:nvSpPr>
        <xdr:cNvPr id="602" name="テキスト ボックス 601"/>
        <xdr:cNvSpPr txBox="1"/>
      </xdr:nvSpPr>
      <xdr:spPr>
        <a:xfrm>
          <a:off x="15214111" y="941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61316</xdr:rowOff>
    </xdr:from>
    <xdr:to>
      <xdr:col>76</xdr:col>
      <xdr:colOff>165100</xdr:colOff>
      <xdr:row>53</xdr:row>
      <xdr:rowOff>162916</xdr:rowOff>
    </xdr:to>
    <xdr:sp macro="" textlink="">
      <xdr:nvSpPr>
        <xdr:cNvPr id="603" name="楕円 602"/>
        <xdr:cNvSpPr/>
      </xdr:nvSpPr>
      <xdr:spPr>
        <a:xfrm>
          <a:off x="14541500" y="914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7993</xdr:rowOff>
    </xdr:from>
    <xdr:ext cx="534377" cy="259045"/>
    <xdr:sp macro="" textlink="">
      <xdr:nvSpPr>
        <xdr:cNvPr id="604" name="テキスト ボックス 603"/>
        <xdr:cNvSpPr txBox="1"/>
      </xdr:nvSpPr>
      <xdr:spPr>
        <a:xfrm>
          <a:off x="14325111" y="892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155194</xdr:rowOff>
    </xdr:from>
    <xdr:to>
      <xdr:col>72</xdr:col>
      <xdr:colOff>38100</xdr:colOff>
      <xdr:row>51</xdr:row>
      <xdr:rowOff>85344</xdr:rowOff>
    </xdr:to>
    <xdr:sp macro="" textlink="">
      <xdr:nvSpPr>
        <xdr:cNvPr id="605" name="楕円 604"/>
        <xdr:cNvSpPr/>
      </xdr:nvSpPr>
      <xdr:spPr>
        <a:xfrm>
          <a:off x="13652500" y="872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49</xdr:row>
      <xdr:rowOff>101871</xdr:rowOff>
    </xdr:from>
    <xdr:ext cx="534377" cy="259045"/>
    <xdr:sp macro="" textlink="">
      <xdr:nvSpPr>
        <xdr:cNvPr id="606" name="テキスト ボックス 605"/>
        <xdr:cNvSpPr txBox="1"/>
      </xdr:nvSpPr>
      <xdr:spPr>
        <a:xfrm>
          <a:off x="13436111" y="850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22225</xdr:rowOff>
    </xdr:from>
    <xdr:to>
      <xdr:col>67</xdr:col>
      <xdr:colOff>101600</xdr:colOff>
      <xdr:row>55</xdr:row>
      <xdr:rowOff>123825</xdr:rowOff>
    </xdr:to>
    <xdr:sp macro="" textlink="">
      <xdr:nvSpPr>
        <xdr:cNvPr id="607" name="楕円 606"/>
        <xdr:cNvSpPr/>
      </xdr:nvSpPr>
      <xdr:spPr>
        <a:xfrm>
          <a:off x="12763500" y="945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140352</xdr:rowOff>
    </xdr:from>
    <xdr:ext cx="534377" cy="259045"/>
    <xdr:sp macro="" textlink="">
      <xdr:nvSpPr>
        <xdr:cNvPr id="608" name="テキスト ボックス 607"/>
        <xdr:cNvSpPr txBox="1"/>
      </xdr:nvSpPr>
      <xdr:spPr>
        <a:xfrm>
          <a:off x="12547111" y="922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28143</xdr:rowOff>
    </xdr:from>
    <xdr:to>
      <xdr:col>85</xdr:col>
      <xdr:colOff>126364</xdr:colOff>
      <xdr:row>79</xdr:row>
      <xdr:rowOff>98879</xdr:rowOff>
    </xdr:to>
    <xdr:cxnSp macro="">
      <xdr:nvCxnSpPr>
        <xdr:cNvPr id="634" name="直線コネクタ 633"/>
        <xdr:cNvCxnSpPr/>
      </xdr:nvCxnSpPr>
      <xdr:spPr>
        <a:xfrm flipV="1">
          <a:off x="16317595" y="12029643"/>
          <a:ext cx="1269" cy="1613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108472</xdr:rowOff>
    </xdr:from>
    <xdr:ext cx="249299" cy="259045"/>
    <xdr:sp macro="" textlink="">
      <xdr:nvSpPr>
        <xdr:cNvPr id="635" name="災害復旧費最小値テキスト"/>
        <xdr:cNvSpPr txBox="1"/>
      </xdr:nvSpPr>
      <xdr:spPr>
        <a:xfrm>
          <a:off x="16370300" y="136530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146270</xdr:rowOff>
    </xdr:from>
    <xdr:ext cx="534377" cy="259045"/>
    <xdr:sp macro="" textlink="">
      <xdr:nvSpPr>
        <xdr:cNvPr id="637" name="災害復旧費最大値テキスト"/>
        <xdr:cNvSpPr txBox="1"/>
      </xdr:nvSpPr>
      <xdr:spPr>
        <a:xfrm>
          <a:off x="16370300" y="1180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28143</xdr:rowOff>
    </xdr:from>
    <xdr:to>
      <xdr:col>86</xdr:col>
      <xdr:colOff>25400</xdr:colOff>
      <xdr:row>70</xdr:row>
      <xdr:rowOff>28143</xdr:rowOff>
    </xdr:to>
    <xdr:cxnSp macro="">
      <xdr:nvCxnSpPr>
        <xdr:cNvPr id="638" name="直線コネクタ 637"/>
        <xdr:cNvCxnSpPr/>
      </xdr:nvCxnSpPr>
      <xdr:spPr>
        <a:xfrm>
          <a:off x="16230600" y="12029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91825</xdr:rowOff>
    </xdr:from>
    <xdr:to>
      <xdr:col>85</xdr:col>
      <xdr:colOff>127000</xdr:colOff>
      <xdr:row>79</xdr:row>
      <xdr:rowOff>98879</xdr:rowOff>
    </xdr:to>
    <xdr:cxnSp macro="">
      <xdr:nvCxnSpPr>
        <xdr:cNvPr id="639" name="直線コネクタ 638"/>
        <xdr:cNvCxnSpPr/>
      </xdr:nvCxnSpPr>
      <xdr:spPr>
        <a:xfrm>
          <a:off x="15481300" y="13636375"/>
          <a:ext cx="838200" cy="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25922</xdr:rowOff>
    </xdr:from>
    <xdr:ext cx="469744" cy="259045"/>
    <xdr:sp macro="" textlink="">
      <xdr:nvSpPr>
        <xdr:cNvPr id="640" name="災害復旧費平均値テキスト"/>
        <xdr:cNvSpPr txBox="1"/>
      </xdr:nvSpPr>
      <xdr:spPr>
        <a:xfrm>
          <a:off x="16370300" y="13399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3045</xdr:rowOff>
    </xdr:from>
    <xdr:to>
      <xdr:col>85</xdr:col>
      <xdr:colOff>177800</xdr:colOff>
      <xdr:row>79</xdr:row>
      <xdr:rowOff>104645</xdr:rowOff>
    </xdr:to>
    <xdr:sp macro="" textlink="">
      <xdr:nvSpPr>
        <xdr:cNvPr id="641" name="フローチャート: 判断 640"/>
        <xdr:cNvSpPr/>
      </xdr:nvSpPr>
      <xdr:spPr>
        <a:xfrm>
          <a:off x="162687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91825</xdr:rowOff>
    </xdr:from>
    <xdr:to>
      <xdr:col>81</xdr:col>
      <xdr:colOff>50800</xdr:colOff>
      <xdr:row>79</xdr:row>
      <xdr:rowOff>98879</xdr:rowOff>
    </xdr:to>
    <xdr:cxnSp macro="">
      <xdr:nvCxnSpPr>
        <xdr:cNvPr id="642" name="直線コネクタ 641"/>
        <xdr:cNvCxnSpPr/>
      </xdr:nvCxnSpPr>
      <xdr:spPr>
        <a:xfrm flipV="1">
          <a:off x="14592300" y="13636375"/>
          <a:ext cx="889000" cy="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3437</xdr:rowOff>
    </xdr:from>
    <xdr:to>
      <xdr:col>81</xdr:col>
      <xdr:colOff>101600</xdr:colOff>
      <xdr:row>79</xdr:row>
      <xdr:rowOff>105037</xdr:rowOff>
    </xdr:to>
    <xdr:sp macro="" textlink="">
      <xdr:nvSpPr>
        <xdr:cNvPr id="643" name="フローチャート: 判断 642"/>
        <xdr:cNvSpPr/>
      </xdr:nvSpPr>
      <xdr:spPr>
        <a:xfrm>
          <a:off x="15430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121564</xdr:rowOff>
    </xdr:from>
    <xdr:ext cx="469744" cy="259045"/>
    <xdr:sp macro="" textlink="">
      <xdr:nvSpPr>
        <xdr:cNvPr id="644" name="テキスト ボックス 643"/>
        <xdr:cNvSpPr txBox="1"/>
      </xdr:nvSpPr>
      <xdr:spPr>
        <a:xfrm>
          <a:off x="15246428" y="1332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5" name="直線コネクタ 644"/>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14508</xdr:rowOff>
    </xdr:from>
    <xdr:to>
      <xdr:col>76</xdr:col>
      <xdr:colOff>165100</xdr:colOff>
      <xdr:row>79</xdr:row>
      <xdr:rowOff>116108</xdr:rowOff>
    </xdr:to>
    <xdr:sp macro="" textlink="">
      <xdr:nvSpPr>
        <xdr:cNvPr id="646" name="フローチャート: 判断 645"/>
        <xdr:cNvSpPr/>
      </xdr:nvSpPr>
      <xdr:spPr>
        <a:xfrm>
          <a:off x="14541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132635</xdr:rowOff>
    </xdr:from>
    <xdr:ext cx="469744" cy="259045"/>
    <xdr:sp macro="" textlink="">
      <xdr:nvSpPr>
        <xdr:cNvPr id="647" name="テキスト ボックス 646"/>
        <xdr:cNvSpPr txBox="1"/>
      </xdr:nvSpPr>
      <xdr:spPr>
        <a:xfrm>
          <a:off x="14357428"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8" name="直線コネクタ 647"/>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16565</xdr:rowOff>
    </xdr:from>
    <xdr:to>
      <xdr:col>72</xdr:col>
      <xdr:colOff>38100</xdr:colOff>
      <xdr:row>79</xdr:row>
      <xdr:rowOff>118165</xdr:rowOff>
    </xdr:to>
    <xdr:sp macro="" textlink="">
      <xdr:nvSpPr>
        <xdr:cNvPr id="649" name="フローチャート: 判断 648"/>
        <xdr:cNvSpPr/>
      </xdr:nvSpPr>
      <xdr:spPr>
        <a:xfrm>
          <a:off x="13652500" y="1356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134692</xdr:rowOff>
    </xdr:from>
    <xdr:ext cx="378565" cy="259045"/>
    <xdr:sp macro="" textlink="">
      <xdr:nvSpPr>
        <xdr:cNvPr id="650" name="テキスト ボックス 649"/>
        <xdr:cNvSpPr txBox="1"/>
      </xdr:nvSpPr>
      <xdr:spPr>
        <a:xfrm>
          <a:off x="13514017" y="13336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15650</xdr:rowOff>
    </xdr:from>
    <xdr:to>
      <xdr:col>67</xdr:col>
      <xdr:colOff>101600</xdr:colOff>
      <xdr:row>79</xdr:row>
      <xdr:rowOff>117250</xdr:rowOff>
    </xdr:to>
    <xdr:sp macro="" textlink="">
      <xdr:nvSpPr>
        <xdr:cNvPr id="651" name="フローチャート: 判断 650"/>
        <xdr:cNvSpPr/>
      </xdr:nvSpPr>
      <xdr:spPr>
        <a:xfrm>
          <a:off x="12763500" y="13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133777</xdr:rowOff>
    </xdr:from>
    <xdr:ext cx="378565" cy="259045"/>
    <xdr:sp macro="" textlink="">
      <xdr:nvSpPr>
        <xdr:cNvPr id="652" name="テキスト ボックス 651"/>
        <xdr:cNvSpPr txBox="1"/>
      </xdr:nvSpPr>
      <xdr:spPr>
        <a:xfrm>
          <a:off x="12625017" y="13335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8" name="楕円 657"/>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152922</xdr:rowOff>
    </xdr:from>
    <xdr:ext cx="249299" cy="259045"/>
    <xdr:sp macro="" textlink="">
      <xdr:nvSpPr>
        <xdr:cNvPr id="659" name="災害復旧費該当値テキスト"/>
        <xdr:cNvSpPr txBox="1"/>
      </xdr:nvSpPr>
      <xdr:spPr>
        <a:xfrm>
          <a:off x="16370300" y="135260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41025</xdr:rowOff>
    </xdr:from>
    <xdr:to>
      <xdr:col>81</xdr:col>
      <xdr:colOff>101600</xdr:colOff>
      <xdr:row>79</xdr:row>
      <xdr:rowOff>142625</xdr:rowOff>
    </xdr:to>
    <xdr:sp macro="" textlink="">
      <xdr:nvSpPr>
        <xdr:cNvPr id="660" name="楕円 659"/>
        <xdr:cNvSpPr/>
      </xdr:nvSpPr>
      <xdr:spPr>
        <a:xfrm>
          <a:off x="15430500" y="1358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133752</xdr:rowOff>
    </xdr:from>
    <xdr:ext cx="378565" cy="259045"/>
    <xdr:sp macro="" textlink="">
      <xdr:nvSpPr>
        <xdr:cNvPr id="661" name="テキスト ボックス 660"/>
        <xdr:cNvSpPr txBox="1"/>
      </xdr:nvSpPr>
      <xdr:spPr>
        <a:xfrm>
          <a:off x="15292017" y="13678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2" name="楕円 661"/>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3" name="テキスト ボックス 662"/>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4" name="楕円 663"/>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5" name="テキスト ボックス 664"/>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6" name="楕円 665"/>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7" name="テキスト ボックス 666"/>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0" name="テキスト ボックス 67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0" name="テキスト ボックス 68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156225</xdr:rowOff>
    </xdr:from>
    <xdr:to>
      <xdr:col>85</xdr:col>
      <xdr:colOff>126364</xdr:colOff>
      <xdr:row>98</xdr:row>
      <xdr:rowOff>66156</xdr:rowOff>
    </xdr:to>
    <xdr:cxnSp macro="">
      <xdr:nvCxnSpPr>
        <xdr:cNvPr id="694" name="直線コネクタ 693"/>
        <xdr:cNvCxnSpPr/>
      </xdr:nvCxnSpPr>
      <xdr:spPr>
        <a:xfrm flipV="1">
          <a:off x="16317595" y="15415275"/>
          <a:ext cx="1269" cy="1452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69983</xdr:rowOff>
    </xdr:from>
    <xdr:ext cx="534377" cy="259045"/>
    <xdr:sp macro="" textlink="">
      <xdr:nvSpPr>
        <xdr:cNvPr id="695" name="公債費最小値テキスト"/>
        <xdr:cNvSpPr txBox="1"/>
      </xdr:nvSpPr>
      <xdr:spPr>
        <a:xfrm>
          <a:off x="16370300" y="1687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66156</xdr:rowOff>
    </xdr:from>
    <xdr:to>
      <xdr:col>86</xdr:col>
      <xdr:colOff>25400</xdr:colOff>
      <xdr:row>98</xdr:row>
      <xdr:rowOff>66156</xdr:rowOff>
    </xdr:to>
    <xdr:cxnSp macro="">
      <xdr:nvCxnSpPr>
        <xdr:cNvPr id="696" name="直線コネクタ 695"/>
        <xdr:cNvCxnSpPr/>
      </xdr:nvCxnSpPr>
      <xdr:spPr>
        <a:xfrm>
          <a:off x="16230600" y="1686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102902</xdr:rowOff>
    </xdr:from>
    <xdr:ext cx="534377" cy="259045"/>
    <xdr:sp macro="" textlink="">
      <xdr:nvSpPr>
        <xdr:cNvPr id="697" name="公債費最大値テキスト"/>
        <xdr:cNvSpPr txBox="1"/>
      </xdr:nvSpPr>
      <xdr:spPr>
        <a:xfrm>
          <a:off x="16370300" y="1519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156225</xdr:rowOff>
    </xdr:from>
    <xdr:to>
      <xdr:col>86</xdr:col>
      <xdr:colOff>25400</xdr:colOff>
      <xdr:row>89</xdr:row>
      <xdr:rowOff>156225</xdr:rowOff>
    </xdr:to>
    <xdr:cxnSp macro="">
      <xdr:nvCxnSpPr>
        <xdr:cNvPr id="698" name="直線コネクタ 697"/>
        <xdr:cNvCxnSpPr/>
      </xdr:nvCxnSpPr>
      <xdr:spPr>
        <a:xfrm>
          <a:off x="16230600" y="15415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12990</xdr:rowOff>
    </xdr:from>
    <xdr:to>
      <xdr:col>85</xdr:col>
      <xdr:colOff>127000</xdr:colOff>
      <xdr:row>90</xdr:row>
      <xdr:rowOff>35034</xdr:rowOff>
    </xdr:to>
    <xdr:cxnSp macro="">
      <xdr:nvCxnSpPr>
        <xdr:cNvPr id="699" name="直線コネクタ 698"/>
        <xdr:cNvCxnSpPr/>
      </xdr:nvCxnSpPr>
      <xdr:spPr>
        <a:xfrm>
          <a:off x="15481300" y="15443490"/>
          <a:ext cx="838200" cy="2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139337</xdr:rowOff>
    </xdr:from>
    <xdr:ext cx="534377" cy="259045"/>
    <xdr:sp macro="" textlink="">
      <xdr:nvSpPr>
        <xdr:cNvPr id="700" name="公債費平均値テキスト"/>
        <xdr:cNvSpPr txBox="1"/>
      </xdr:nvSpPr>
      <xdr:spPr>
        <a:xfrm>
          <a:off x="16370300" y="16084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160910</xdr:rowOff>
    </xdr:from>
    <xdr:to>
      <xdr:col>85</xdr:col>
      <xdr:colOff>177800</xdr:colOff>
      <xdr:row>94</xdr:row>
      <xdr:rowOff>91060</xdr:rowOff>
    </xdr:to>
    <xdr:sp macro="" textlink="">
      <xdr:nvSpPr>
        <xdr:cNvPr id="701" name="フローチャート: 判断 700"/>
        <xdr:cNvSpPr/>
      </xdr:nvSpPr>
      <xdr:spPr>
        <a:xfrm>
          <a:off x="16268700" y="1610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2279</xdr:rowOff>
    </xdr:from>
    <xdr:to>
      <xdr:col>81</xdr:col>
      <xdr:colOff>50800</xdr:colOff>
      <xdr:row>90</xdr:row>
      <xdr:rowOff>12990</xdr:rowOff>
    </xdr:to>
    <xdr:cxnSp macro="">
      <xdr:nvCxnSpPr>
        <xdr:cNvPr id="702" name="直線コネクタ 701"/>
        <xdr:cNvCxnSpPr/>
      </xdr:nvCxnSpPr>
      <xdr:spPr>
        <a:xfrm>
          <a:off x="14592300" y="15432779"/>
          <a:ext cx="889000" cy="1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148630</xdr:rowOff>
    </xdr:from>
    <xdr:to>
      <xdr:col>81</xdr:col>
      <xdr:colOff>101600</xdr:colOff>
      <xdr:row>94</xdr:row>
      <xdr:rowOff>78780</xdr:rowOff>
    </xdr:to>
    <xdr:sp macro="" textlink="">
      <xdr:nvSpPr>
        <xdr:cNvPr id="703" name="フローチャート: 判断 702"/>
        <xdr:cNvSpPr/>
      </xdr:nvSpPr>
      <xdr:spPr>
        <a:xfrm>
          <a:off x="15430500" y="1609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69907</xdr:rowOff>
    </xdr:from>
    <xdr:ext cx="534377" cy="259045"/>
    <xdr:sp macro="" textlink="">
      <xdr:nvSpPr>
        <xdr:cNvPr id="704" name="テキスト ボックス 703"/>
        <xdr:cNvSpPr txBox="1"/>
      </xdr:nvSpPr>
      <xdr:spPr>
        <a:xfrm>
          <a:off x="15214111" y="1618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2279</xdr:rowOff>
    </xdr:from>
    <xdr:to>
      <xdr:col>76</xdr:col>
      <xdr:colOff>114300</xdr:colOff>
      <xdr:row>90</xdr:row>
      <xdr:rowOff>5414</xdr:rowOff>
    </xdr:to>
    <xdr:cxnSp macro="">
      <xdr:nvCxnSpPr>
        <xdr:cNvPr id="705" name="直線コネクタ 704"/>
        <xdr:cNvCxnSpPr/>
      </xdr:nvCxnSpPr>
      <xdr:spPr>
        <a:xfrm flipV="1">
          <a:off x="13703300" y="15432779"/>
          <a:ext cx="889000" cy="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142948</xdr:rowOff>
    </xdr:from>
    <xdr:to>
      <xdr:col>76</xdr:col>
      <xdr:colOff>165100</xdr:colOff>
      <xdr:row>94</xdr:row>
      <xdr:rowOff>73098</xdr:rowOff>
    </xdr:to>
    <xdr:sp macro="" textlink="">
      <xdr:nvSpPr>
        <xdr:cNvPr id="706" name="フローチャート: 判断 705"/>
        <xdr:cNvSpPr/>
      </xdr:nvSpPr>
      <xdr:spPr>
        <a:xfrm>
          <a:off x="14541500" y="1608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64225</xdr:rowOff>
    </xdr:from>
    <xdr:ext cx="534377" cy="259045"/>
    <xdr:sp macro="" textlink="">
      <xdr:nvSpPr>
        <xdr:cNvPr id="707" name="テキスト ボックス 706"/>
        <xdr:cNvSpPr txBox="1"/>
      </xdr:nvSpPr>
      <xdr:spPr>
        <a:xfrm>
          <a:off x="14325111" y="1618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4434</xdr:rowOff>
    </xdr:from>
    <xdr:to>
      <xdr:col>71</xdr:col>
      <xdr:colOff>177800</xdr:colOff>
      <xdr:row>90</xdr:row>
      <xdr:rowOff>5414</xdr:rowOff>
    </xdr:to>
    <xdr:cxnSp macro="">
      <xdr:nvCxnSpPr>
        <xdr:cNvPr id="708" name="直線コネクタ 707"/>
        <xdr:cNvCxnSpPr/>
      </xdr:nvCxnSpPr>
      <xdr:spPr>
        <a:xfrm>
          <a:off x="12814300" y="15434934"/>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70808</xdr:rowOff>
    </xdr:from>
    <xdr:to>
      <xdr:col>72</xdr:col>
      <xdr:colOff>38100</xdr:colOff>
      <xdr:row>94</xdr:row>
      <xdr:rowOff>958</xdr:rowOff>
    </xdr:to>
    <xdr:sp macro="" textlink="">
      <xdr:nvSpPr>
        <xdr:cNvPr id="709" name="フローチャート: 判断 708"/>
        <xdr:cNvSpPr/>
      </xdr:nvSpPr>
      <xdr:spPr>
        <a:xfrm>
          <a:off x="13652500" y="16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163535</xdr:rowOff>
    </xdr:from>
    <xdr:ext cx="534377" cy="259045"/>
    <xdr:sp macro="" textlink="">
      <xdr:nvSpPr>
        <xdr:cNvPr id="710" name="テキスト ボックス 709"/>
        <xdr:cNvSpPr txBox="1"/>
      </xdr:nvSpPr>
      <xdr:spPr>
        <a:xfrm>
          <a:off x="13436111" y="1610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56341</xdr:rowOff>
    </xdr:from>
    <xdr:to>
      <xdr:col>67</xdr:col>
      <xdr:colOff>101600</xdr:colOff>
      <xdr:row>93</xdr:row>
      <xdr:rowOff>157941</xdr:rowOff>
    </xdr:to>
    <xdr:sp macro="" textlink="">
      <xdr:nvSpPr>
        <xdr:cNvPr id="711" name="フローチャート: 判断 710"/>
        <xdr:cNvSpPr/>
      </xdr:nvSpPr>
      <xdr:spPr>
        <a:xfrm>
          <a:off x="12763500" y="1600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149068</xdr:rowOff>
    </xdr:from>
    <xdr:ext cx="534377" cy="259045"/>
    <xdr:sp macro="" textlink="">
      <xdr:nvSpPr>
        <xdr:cNvPr id="712" name="テキスト ボックス 711"/>
        <xdr:cNvSpPr txBox="1"/>
      </xdr:nvSpPr>
      <xdr:spPr>
        <a:xfrm>
          <a:off x="12547111" y="1609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89</xdr:row>
      <xdr:rowOff>155684</xdr:rowOff>
    </xdr:from>
    <xdr:to>
      <xdr:col>85</xdr:col>
      <xdr:colOff>177800</xdr:colOff>
      <xdr:row>90</xdr:row>
      <xdr:rowOff>85834</xdr:rowOff>
    </xdr:to>
    <xdr:sp macro="" textlink="">
      <xdr:nvSpPr>
        <xdr:cNvPr id="718" name="楕円 717"/>
        <xdr:cNvSpPr/>
      </xdr:nvSpPr>
      <xdr:spPr>
        <a:xfrm>
          <a:off x="16268700" y="1541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70611</xdr:rowOff>
    </xdr:from>
    <xdr:ext cx="534377" cy="259045"/>
    <xdr:sp macro="" textlink="">
      <xdr:nvSpPr>
        <xdr:cNvPr id="719" name="公債費該当値テキスト"/>
        <xdr:cNvSpPr txBox="1"/>
      </xdr:nvSpPr>
      <xdr:spPr>
        <a:xfrm>
          <a:off x="16370300" y="1532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89</xdr:row>
      <xdr:rowOff>133640</xdr:rowOff>
    </xdr:from>
    <xdr:to>
      <xdr:col>81</xdr:col>
      <xdr:colOff>101600</xdr:colOff>
      <xdr:row>90</xdr:row>
      <xdr:rowOff>63790</xdr:rowOff>
    </xdr:to>
    <xdr:sp macro="" textlink="">
      <xdr:nvSpPr>
        <xdr:cNvPr id="720" name="楕円 719"/>
        <xdr:cNvSpPr/>
      </xdr:nvSpPr>
      <xdr:spPr>
        <a:xfrm>
          <a:off x="15430500" y="153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88</xdr:row>
      <xdr:rowOff>80317</xdr:rowOff>
    </xdr:from>
    <xdr:ext cx="534377" cy="259045"/>
    <xdr:sp macro="" textlink="">
      <xdr:nvSpPr>
        <xdr:cNvPr id="721" name="テキスト ボックス 720"/>
        <xdr:cNvSpPr txBox="1"/>
      </xdr:nvSpPr>
      <xdr:spPr>
        <a:xfrm>
          <a:off x="15214111" y="1516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89</xdr:row>
      <xdr:rowOff>122929</xdr:rowOff>
    </xdr:from>
    <xdr:to>
      <xdr:col>76</xdr:col>
      <xdr:colOff>165100</xdr:colOff>
      <xdr:row>90</xdr:row>
      <xdr:rowOff>53079</xdr:rowOff>
    </xdr:to>
    <xdr:sp macro="" textlink="">
      <xdr:nvSpPr>
        <xdr:cNvPr id="722" name="楕円 721"/>
        <xdr:cNvSpPr/>
      </xdr:nvSpPr>
      <xdr:spPr>
        <a:xfrm>
          <a:off x="14541500" y="1538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88</xdr:row>
      <xdr:rowOff>69606</xdr:rowOff>
    </xdr:from>
    <xdr:ext cx="534377" cy="259045"/>
    <xdr:sp macro="" textlink="">
      <xdr:nvSpPr>
        <xdr:cNvPr id="723" name="テキスト ボックス 722"/>
        <xdr:cNvSpPr txBox="1"/>
      </xdr:nvSpPr>
      <xdr:spPr>
        <a:xfrm>
          <a:off x="14325111" y="1515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89</xdr:row>
      <xdr:rowOff>126064</xdr:rowOff>
    </xdr:from>
    <xdr:to>
      <xdr:col>72</xdr:col>
      <xdr:colOff>38100</xdr:colOff>
      <xdr:row>90</xdr:row>
      <xdr:rowOff>56214</xdr:rowOff>
    </xdr:to>
    <xdr:sp macro="" textlink="">
      <xdr:nvSpPr>
        <xdr:cNvPr id="724" name="楕円 723"/>
        <xdr:cNvSpPr/>
      </xdr:nvSpPr>
      <xdr:spPr>
        <a:xfrm>
          <a:off x="13652500" y="1538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88</xdr:row>
      <xdr:rowOff>72741</xdr:rowOff>
    </xdr:from>
    <xdr:ext cx="534377" cy="259045"/>
    <xdr:sp macro="" textlink="">
      <xdr:nvSpPr>
        <xdr:cNvPr id="725" name="テキスト ボックス 724"/>
        <xdr:cNvSpPr txBox="1"/>
      </xdr:nvSpPr>
      <xdr:spPr>
        <a:xfrm>
          <a:off x="13436111" y="1516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89</xdr:row>
      <xdr:rowOff>125084</xdr:rowOff>
    </xdr:from>
    <xdr:to>
      <xdr:col>67</xdr:col>
      <xdr:colOff>101600</xdr:colOff>
      <xdr:row>90</xdr:row>
      <xdr:rowOff>55234</xdr:rowOff>
    </xdr:to>
    <xdr:sp macro="" textlink="">
      <xdr:nvSpPr>
        <xdr:cNvPr id="726" name="楕円 725"/>
        <xdr:cNvSpPr/>
      </xdr:nvSpPr>
      <xdr:spPr>
        <a:xfrm>
          <a:off x="12763500" y="1538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71761</xdr:rowOff>
    </xdr:from>
    <xdr:ext cx="534377" cy="259045"/>
    <xdr:sp macro="" textlink="">
      <xdr:nvSpPr>
        <xdr:cNvPr id="727" name="テキスト ボックス 726"/>
        <xdr:cNvSpPr txBox="1"/>
      </xdr:nvSpPr>
      <xdr:spPr>
        <a:xfrm>
          <a:off x="12547111" y="1515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61214</xdr:rowOff>
    </xdr:from>
    <xdr:to>
      <xdr:col>116</xdr:col>
      <xdr:colOff>62864</xdr:colOff>
      <xdr:row>39</xdr:row>
      <xdr:rowOff>44450</xdr:rowOff>
    </xdr:to>
    <xdr:cxnSp macro="">
      <xdr:nvCxnSpPr>
        <xdr:cNvPr id="751" name="直線コネクタ 750"/>
        <xdr:cNvCxnSpPr/>
      </xdr:nvCxnSpPr>
      <xdr:spPr>
        <a:xfrm flipV="1">
          <a:off x="22159595" y="5204714"/>
          <a:ext cx="1269"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7891</xdr:rowOff>
    </xdr:from>
    <xdr:ext cx="469744" cy="259045"/>
    <xdr:sp macro="" textlink="">
      <xdr:nvSpPr>
        <xdr:cNvPr id="754" name="諸支出金最大値テキスト"/>
        <xdr:cNvSpPr txBox="1"/>
      </xdr:nvSpPr>
      <xdr:spPr>
        <a:xfrm>
          <a:off x="22212300" y="497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61214</xdr:rowOff>
    </xdr:from>
    <xdr:to>
      <xdr:col>116</xdr:col>
      <xdr:colOff>152400</xdr:colOff>
      <xdr:row>30</xdr:row>
      <xdr:rowOff>61214</xdr:rowOff>
    </xdr:to>
    <xdr:cxnSp macro="">
      <xdr:nvCxnSpPr>
        <xdr:cNvPr id="755" name="直線コネクタ 754"/>
        <xdr:cNvCxnSpPr/>
      </xdr:nvCxnSpPr>
      <xdr:spPr>
        <a:xfrm>
          <a:off x="22072600" y="52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109029</xdr:rowOff>
    </xdr:from>
    <xdr:to>
      <xdr:col>116</xdr:col>
      <xdr:colOff>63500</xdr:colOff>
      <xdr:row>37</xdr:row>
      <xdr:rowOff>158941</xdr:rowOff>
    </xdr:to>
    <xdr:cxnSp macro="">
      <xdr:nvCxnSpPr>
        <xdr:cNvPr id="756" name="直線コネクタ 755"/>
        <xdr:cNvCxnSpPr/>
      </xdr:nvCxnSpPr>
      <xdr:spPr>
        <a:xfrm flipV="1">
          <a:off x="21323300" y="6452679"/>
          <a:ext cx="838200" cy="4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59707</xdr:rowOff>
    </xdr:from>
    <xdr:ext cx="378565" cy="259045"/>
    <xdr:sp macro="" textlink="">
      <xdr:nvSpPr>
        <xdr:cNvPr id="757" name="諸支出金平均値テキスト"/>
        <xdr:cNvSpPr txBox="1"/>
      </xdr:nvSpPr>
      <xdr:spPr>
        <a:xfrm>
          <a:off x="22212300" y="6574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8" name="フローチャート: 判断 757"/>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158941</xdr:rowOff>
    </xdr:from>
    <xdr:to>
      <xdr:col>111</xdr:col>
      <xdr:colOff>177800</xdr:colOff>
      <xdr:row>37</xdr:row>
      <xdr:rowOff>167894</xdr:rowOff>
    </xdr:to>
    <xdr:cxnSp macro="">
      <xdr:nvCxnSpPr>
        <xdr:cNvPr id="759" name="直線コネクタ 758"/>
        <xdr:cNvCxnSpPr/>
      </xdr:nvCxnSpPr>
      <xdr:spPr>
        <a:xfrm flipV="1">
          <a:off x="20434300" y="6502591"/>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60" name="フローチャート: 判断 759"/>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36847</xdr:rowOff>
    </xdr:from>
    <xdr:ext cx="378565" cy="259045"/>
    <xdr:sp macro="" textlink="">
      <xdr:nvSpPr>
        <xdr:cNvPr id="761" name="テキスト ボックス 760"/>
        <xdr:cNvSpPr txBox="1"/>
      </xdr:nvSpPr>
      <xdr:spPr>
        <a:xfrm>
          <a:off x="21134017" y="6723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2730</xdr:rowOff>
    </xdr:from>
    <xdr:to>
      <xdr:col>107</xdr:col>
      <xdr:colOff>50800</xdr:colOff>
      <xdr:row>37</xdr:row>
      <xdr:rowOff>167894</xdr:rowOff>
    </xdr:to>
    <xdr:cxnSp macro="">
      <xdr:nvCxnSpPr>
        <xdr:cNvPr id="762" name="直線コネクタ 761"/>
        <xdr:cNvCxnSpPr/>
      </xdr:nvCxnSpPr>
      <xdr:spPr>
        <a:xfrm>
          <a:off x="19545300" y="6174930"/>
          <a:ext cx="889000" cy="33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88709</xdr:rowOff>
    </xdr:from>
    <xdr:to>
      <xdr:col>107</xdr:col>
      <xdr:colOff>101600</xdr:colOff>
      <xdr:row>39</xdr:row>
      <xdr:rowOff>18859</xdr:rowOff>
    </xdr:to>
    <xdr:sp macro="" textlink="">
      <xdr:nvSpPr>
        <xdr:cNvPr id="763" name="フローチャート: 判断 762"/>
        <xdr:cNvSpPr/>
      </xdr:nvSpPr>
      <xdr:spPr>
        <a:xfrm>
          <a:off x="20383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9986</xdr:rowOff>
    </xdr:from>
    <xdr:ext cx="378565" cy="259045"/>
    <xdr:sp macro="" textlink="">
      <xdr:nvSpPr>
        <xdr:cNvPr id="764" name="テキスト ボックス 763"/>
        <xdr:cNvSpPr txBox="1"/>
      </xdr:nvSpPr>
      <xdr:spPr>
        <a:xfrm>
          <a:off x="20245017" y="66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2730</xdr:rowOff>
    </xdr:from>
    <xdr:to>
      <xdr:col>102</xdr:col>
      <xdr:colOff>114300</xdr:colOff>
      <xdr:row>37</xdr:row>
      <xdr:rowOff>14351</xdr:rowOff>
    </xdr:to>
    <xdr:cxnSp macro="">
      <xdr:nvCxnSpPr>
        <xdr:cNvPr id="765" name="直線コネクタ 764"/>
        <xdr:cNvCxnSpPr/>
      </xdr:nvCxnSpPr>
      <xdr:spPr>
        <a:xfrm flipV="1">
          <a:off x="18656300" y="6174930"/>
          <a:ext cx="889000" cy="18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22225</xdr:rowOff>
    </xdr:from>
    <xdr:to>
      <xdr:col>102</xdr:col>
      <xdr:colOff>165100</xdr:colOff>
      <xdr:row>38</xdr:row>
      <xdr:rowOff>123825</xdr:rowOff>
    </xdr:to>
    <xdr:sp macro="" textlink="">
      <xdr:nvSpPr>
        <xdr:cNvPr id="766" name="フローチャート: 判断 765"/>
        <xdr:cNvSpPr/>
      </xdr:nvSpPr>
      <xdr:spPr>
        <a:xfrm>
          <a:off x="19494500" y="653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114952</xdr:rowOff>
    </xdr:from>
    <xdr:ext cx="378565" cy="259045"/>
    <xdr:sp macro="" textlink="">
      <xdr:nvSpPr>
        <xdr:cNvPr id="767" name="テキスト ボックス 766"/>
        <xdr:cNvSpPr txBox="1"/>
      </xdr:nvSpPr>
      <xdr:spPr>
        <a:xfrm>
          <a:off x="19356017" y="6630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100140</xdr:rowOff>
    </xdr:from>
    <xdr:to>
      <xdr:col>98</xdr:col>
      <xdr:colOff>38100</xdr:colOff>
      <xdr:row>39</xdr:row>
      <xdr:rowOff>30290</xdr:rowOff>
    </xdr:to>
    <xdr:sp macro="" textlink="">
      <xdr:nvSpPr>
        <xdr:cNvPr id="768" name="フローチャート: 判断 767"/>
        <xdr:cNvSpPr/>
      </xdr:nvSpPr>
      <xdr:spPr>
        <a:xfrm>
          <a:off x="18605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21417</xdr:rowOff>
    </xdr:from>
    <xdr:ext cx="378565" cy="259045"/>
    <xdr:sp macro="" textlink="">
      <xdr:nvSpPr>
        <xdr:cNvPr id="769" name="テキスト ボックス 768"/>
        <xdr:cNvSpPr txBox="1"/>
      </xdr:nvSpPr>
      <xdr:spPr>
        <a:xfrm>
          <a:off x="18467017" y="670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58229</xdr:rowOff>
    </xdr:from>
    <xdr:to>
      <xdr:col>116</xdr:col>
      <xdr:colOff>114300</xdr:colOff>
      <xdr:row>37</xdr:row>
      <xdr:rowOff>159829</xdr:rowOff>
    </xdr:to>
    <xdr:sp macro="" textlink="">
      <xdr:nvSpPr>
        <xdr:cNvPr id="775" name="楕円 774"/>
        <xdr:cNvSpPr/>
      </xdr:nvSpPr>
      <xdr:spPr>
        <a:xfrm>
          <a:off x="22110700" y="640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81106</xdr:rowOff>
    </xdr:from>
    <xdr:ext cx="469744" cy="259045"/>
    <xdr:sp macro="" textlink="">
      <xdr:nvSpPr>
        <xdr:cNvPr id="776" name="諸支出金該当値テキスト"/>
        <xdr:cNvSpPr txBox="1"/>
      </xdr:nvSpPr>
      <xdr:spPr>
        <a:xfrm>
          <a:off x="22212300" y="625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108141</xdr:rowOff>
    </xdr:from>
    <xdr:to>
      <xdr:col>112</xdr:col>
      <xdr:colOff>38100</xdr:colOff>
      <xdr:row>38</xdr:row>
      <xdr:rowOff>38291</xdr:rowOff>
    </xdr:to>
    <xdr:sp macro="" textlink="">
      <xdr:nvSpPr>
        <xdr:cNvPr id="777" name="楕円 776"/>
        <xdr:cNvSpPr/>
      </xdr:nvSpPr>
      <xdr:spPr>
        <a:xfrm>
          <a:off x="21272500" y="645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54818</xdr:rowOff>
    </xdr:from>
    <xdr:ext cx="469744" cy="259045"/>
    <xdr:sp macro="" textlink="">
      <xdr:nvSpPr>
        <xdr:cNvPr id="778" name="テキスト ボックス 777"/>
        <xdr:cNvSpPr txBox="1"/>
      </xdr:nvSpPr>
      <xdr:spPr>
        <a:xfrm>
          <a:off x="21088428" y="6227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117094</xdr:rowOff>
    </xdr:from>
    <xdr:to>
      <xdr:col>107</xdr:col>
      <xdr:colOff>101600</xdr:colOff>
      <xdr:row>38</xdr:row>
      <xdr:rowOff>47244</xdr:rowOff>
    </xdr:to>
    <xdr:sp macro="" textlink="">
      <xdr:nvSpPr>
        <xdr:cNvPr id="779" name="楕円 778"/>
        <xdr:cNvSpPr/>
      </xdr:nvSpPr>
      <xdr:spPr>
        <a:xfrm>
          <a:off x="20383500" y="646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63771</xdr:rowOff>
    </xdr:from>
    <xdr:ext cx="469744" cy="259045"/>
    <xdr:sp macro="" textlink="">
      <xdr:nvSpPr>
        <xdr:cNvPr id="780" name="テキスト ボックス 779"/>
        <xdr:cNvSpPr txBox="1"/>
      </xdr:nvSpPr>
      <xdr:spPr>
        <a:xfrm>
          <a:off x="20199428" y="623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123380</xdr:rowOff>
    </xdr:from>
    <xdr:to>
      <xdr:col>102</xdr:col>
      <xdr:colOff>165100</xdr:colOff>
      <xdr:row>36</xdr:row>
      <xdr:rowOff>53530</xdr:rowOff>
    </xdr:to>
    <xdr:sp macro="" textlink="">
      <xdr:nvSpPr>
        <xdr:cNvPr id="781" name="楕円 780"/>
        <xdr:cNvSpPr/>
      </xdr:nvSpPr>
      <xdr:spPr>
        <a:xfrm>
          <a:off x="19494500" y="612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70057</xdr:rowOff>
    </xdr:from>
    <xdr:ext cx="469744" cy="259045"/>
    <xdr:sp macro="" textlink="">
      <xdr:nvSpPr>
        <xdr:cNvPr id="782" name="テキスト ボックス 781"/>
        <xdr:cNvSpPr txBox="1"/>
      </xdr:nvSpPr>
      <xdr:spPr>
        <a:xfrm>
          <a:off x="19310428" y="589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135001</xdr:rowOff>
    </xdr:from>
    <xdr:to>
      <xdr:col>98</xdr:col>
      <xdr:colOff>38100</xdr:colOff>
      <xdr:row>37</xdr:row>
      <xdr:rowOff>65151</xdr:rowOff>
    </xdr:to>
    <xdr:sp macro="" textlink="">
      <xdr:nvSpPr>
        <xdr:cNvPr id="783" name="楕円 782"/>
        <xdr:cNvSpPr/>
      </xdr:nvSpPr>
      <xdr:spPr>
        <a:xfrm>
          <a:off x="18605500" y="630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81678</xdr:rowOff>
    </xdr:from>
    <xdr:ext cx="469744" cy="259045"/>
    <xdr:sp macro="" textlink="">
      <xdr:nvSpPr>
        <xdr:cNvPr id="784" name="テキスト ボックス 783"/>
        <xdr:cNvSpPr txBox="1"/>
      </xdr:nvSpPr>
      <xdr:spPr>
        <a:xfrm>
          <a:off x="18421428" y="608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　類似団体と比較すると民生費・商工費・消防費・教育費・公債費・諸支出金が高い状況となっている。</a:t>
          </a:r>
          <a:endParaRPr lang="ja-JP" altLang="ja-JP" sz="115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　民生費については</a:t>
          </a:r>
          <a:r>
            <a:rPr kumimoji="1"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障害者福祉費や</a:t>
          </a:r>
          <a:r>
            <a:rPr kumimoji="1"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児童福祉費に</a:t>
          </a:r>
          <a:r>
            <a:rPr kumimoji="1"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おける</a:t>
          </a:r>
          <a:r>
            <a:rPr kumimoji="1"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「施設型給付」の公定価格の改定に伴う増</a:t>
          </a:r>
          <a:r>
            <a:rPr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，教育費については統合校新築事業や耐震改修事業</a:t>
          </a:r>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により増加傾向にある。</a:t>
          </a:r>
          <a:endParaRPr lang="ja-JP" altLang="ja-JP" sz="115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　また，</a:t>
          </a:r>
          <a:r>
            <a:rPr lang="ja-JP" altLang="ja-JP" sz="1100" b="0" i="0" baseline="0">
              <a:solidFill>
                <a:schemeClr val="dk1"/>
              </a:solidFill>
              <a:effectLst/>
              <a:latin typeface="+mn-lt"/>
              <a:ea typeface="+mn-ea"/>
              <a:cs typeface="+mn-cs"/>
            </a:rPr>
            <a:t>商工費については中心市街地活性化事業に係る</a:t>
          </a:r>
          <a:r>
            <a:rPr lang="ja-JP" altLang="en-US" sz="1100" b="0" i="0" baseline="0">
              <a:solidFill>
                <a:schemeClr val="dk1"/>
              </a:solidFill>
              <a:effectLst/>
              <a:latin typeface="+mn-lt"/>
              <a:ea typeface="+mn-ea"/>
              <a:cs typeface="+mn-cs"/>
            </a:rPr>
            <a:t>事業</a:t>
          </a:r>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の完了等により，平成２</a:t>
          </a:r>
          <a:r>
            <a:rPr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９</a:t>
          </a:r>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年度は減少したものである。</a:t>
          </a:r>
          <a:endParaRPr lang="ja-JP" altLang="ja-JP" sz="115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北海道函館市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　平成２</a:t>
          </a:r>
          <a:r>
            <a:rPr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８</a:t>
          </a:r>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年度と比較すると，実質収支額が減少した</a:t>
          </a:r>
          <a:r>
            <a:rPr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ものの，実質単年度</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収支は０．８２ポイント増加している。主な要因は，特定目的基金のうち</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４基金を廃止し，</a:t>
          </a:r>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に積み替えを行い残高が増加したためであ</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る。</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　今後も限られた財源のなかで，創意と工夫をもって，安定的な財政運営</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を目指す。</a:t>
          </a:r>
          <a:endParaRPr lang="ja-JP" altLang="ja-JP" sz="115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北海道函館市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　病院事業会計における実質赤字額は平成２５年度に一度解消したものの，患</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者数の減少や医師不足による精神病棟の縮減・休止などにより，平成２６年度</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には再び実質赤字額が発生し，平成２</a:t>
          </a:r>
          <a:r>
            <a:rPr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９</a:t>
          </a:r>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年度においても引き続き厳しい経営状</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態が続いている状況であることから，平成２８年度に策定した</a:t>
          </a:r>
          <a:r>
            <a:rPr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函館市病院事</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業改革プラン</a:t>
          </a:r>
          <a:r>
            <a:rPr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に基づき，約</a:t>
          </a:r>
          <a:r>
            <a:rPr lang="ja-JP" altLang="en-US" sz="1150" b="0" i="0" baseline="0">
              <a:solidFill>
                <a:schemeClr val="dk1"/>
              </a:solidFill>
              <a:effectLst/>
              <a:latin typeface="ＭＳ ゴシック" panose="020B0609070205080204" pitchFamily="49" charset="-128"/>
              <a:ea typeface="ＭＳ ゴシック" panose="020B0609070205080204" pitchFamily="49" charset="-128"/>
              <a:cs typeface="+mn-cs"/>
            </a:rPr>
            <a:t>２</a:t>
          </a:r>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億円を一般会計が支援し，赤字額を圧縮したと</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ころである。今後も引き続き厳しい経営状況が見込まれるため，更なる経営の</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健全化を図っていく。</a:t>
          </a:r>
          <a:endParaRPr lang="ja-JP" altLang="ja-JP" sz="115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　一方で，水道事業会計・公共下水道事業会計および交通事業会計においては</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黒字額の増加もあったところであり，これらの各会計においては，平成２８年</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度に策定した「函館市上下水道事業経営ビジョン」「函館市交通事業経営ビジ</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ョン」に基づき，今後も収益の確保および経費の節減に努め，比率の改善を図</a:t>
          </a:r>
          <a:endParaRPr lang="en-US" altLang="ja-JP" sz="115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50" b="0" i="0" baseline="0">
              <a:solidFill>
                <a:schemeClr val="dk1"/>
              </a:solidFill>
              <a:effectLst/>
              <a:latin typeface="ＭＳ ゴシック" panose="020B0609070205080204" pitchFamily="49" charset="-128"/>
              <a:ea typeface="ＭＳ ゴシック" panose="020B0609070205080204" pitchFamily="49" charset="-128"/>
              <a:cs typeface="+mn-cs"/>
            </a:rPr>
            <a:t>っていく。</a:t>
          </a:r>
          <a:endParaRPr lang="ja-JP" altLang="ja-JP" sz="115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141331406</v>
      </c>
      <c r="BO4" s="372"/>
      <c r="BP4" s="372"/>
      <c r="BQ4" s="372"/>
      <c r="BR4" s="372"/>
      <c r="BS4" s="372"/>
      <c r="BT4" s="372"/>
      <c r="BU4" s="373"/>
      <c r="BV4" s="371">
        <v>141021970</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1.3</v>
      </c>
      <c r="CU4" s="378"/>
      <c r="CV4" s="378"/>
      <c r="CW4" s="378"/>
      <c r="CX4" s="378"/>
      <c r="CY4" s="378"/>
      <c r="CZ4" s="378"/>
      <c r="DA4" s="379"/>
      <c r="DB4" s="377">
        <v>2.1</v>
      </c>
      <c r="DC4" s="378"/>
      <c r="DD4" s="378"/>
      <c r="DE4" s="378"/>
      <c r="DF4" s="378"/>
      <c r="DG4" s="378"/>
      <c r="DH4" s="378"/>
      <c r="DI4" s="379"/>
      <c r="DJ4" s="165"/>
      <c r="DK4" s="165"/>
      <c r="DL4" s="165"/>
      <c r="DM4" s="165"/>
      <c r="DN4" s="165"/>
      <c r="DO4" s="165"/>
    </row>
    <row r="5" spans="1:119" ht="18.75" customHeight="1">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140296035</v>
      </c>
      <c r="BO5" s="409"/>
      <c r="BP5" s="409"/>
      <c r="BQ5" s="409"/>
      <c r="BR5" s="409"/>
      <c r="BS5" s="409"/>
      <c r="BT5" s="409"/>
      <c r="BU5" s="410"/>
      <c r="BV5" s="408">
        <v>139390594</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91.3</v>
      </c>
      <c r="CU5" s="406"/>
      <c r="CV5" s="406"/>
      <c r="CW5" s="406"/>
      <c r="CX5" s="406"/>
      <c r="CY5" s="406"/>
      <c r="CZ5" s="406"/>
      <c r="DA5" s="407"/>
      <c r="DB5" s="405">
        <v>88.9</v>
      </c>
      <c r="DC5" s="406"/>
      <c r="DD5" s="406"/>
      <c r="DE5" s="406"/>
      <c r="DF5" s="406"/>
      <c r="DG5" s="406"/>
      <c r="DH5" s="406"/>
      <c r="DI5" s="407"/>
      <c r="DJ5" s="165"/>
      <c r="DK5" s="165"/>
      <c r="DL5" s="165"/>
      <c r="DM5" s="165"/>
      <c r="DN5" s="165"/>
      <c r="DO5" s="165"/>
    </row>
    <row r="6" spans="1:119" ht="18.75" customHeight="1">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96</v>
      </c>
      <c r="AV6" s="441"/>
      <c r="AW6" s="441"/>
      <c r="AX6" s="441"/>
      <c r="AY6" s="442" t="s">
        <v>97</v>
      </c>
      <c r="AZ6" s="443"/>
      <c r="BA6" s="443"/>
      <c r="BB6" s="443"/>
      <c r="BC6" s="443"/>
      <c r="BD6" s="443"/>
      <c r="BE6" s="443"/>
      <c r="BF6" s="443"/>
      <c r="BG6" s="443"/>
      <c r="BH6" s="443"/>
      <c r="BI6" s="443"/>
      <c r="BJ6" s="443"/>
      <c r="BK6" s="443"/>
      <c r="BL6" s="443"/>
      <c r="BM6" s="444"/>
      <c r="BN6" s="408">
        <v>1035371</v>
      </c>
      <c r="BO6" s="409"/>
      <c r="BP6" s="409"/>
      <c r="BQ6" s="409"/>
      <c r="BR6" s="409"/>
      <c r="BS6" s="409"/>
      <c r="BT6" s="409"/>
      <c r="BU6" s="410"/>
      <c r="BV6" s="408">
        <v>1631376</v>
      </c>
      <c r="BW6" s="409"/>
      <c r="BX6" s="409"/>
      <c r="BY6" s="409"/>
      <c r="BZ6" s="409"/>
      <c r="CA6" s="409"/>
      <c r="CB6" s="409"/>
      <c r="CC6" s="410"/>
      <c r="CD6" s="411" t="s">
        <v>98</v>
      </c>
      <c r="CE6" s="412"/>
      <c r="CF6" s="412"/>
      <c r="CG6" s="412"/>
      <c r="CH6" s="412"/>
      <c r="CI6" s="412"/>
      <c r="CJ6" s="412"/>
      <c r="CK6" s="412"/>
      <c r="CL6" s="412"/>
      <c r="CM6" s="412"/>
      <c r="CN6" s="412"/>
      <c r="CO6" s="412"/>
      <c r="CP6" s="412"/>
      <c r="CQ6" s="412"/>
      <c r="CR6" s="412"/>
      <c r="CS6" s="413"/>
      <c r="CT6" s="445">
        <v>97</v>
      </c>
      <c r="CU6" s="446"/>
      <c r="CV6" s="446"/>
      <c r="CW6" s="446"/>
      <c r="CX6" s="446"/>
      <c r="CY6" s="446"/>
      <c r="CZ6" s="446"/>
      <c r="DA6" s="447"/>
      <c r="DB6" s="445">
        <v>94.4</v>
      </c>
      <c r="DC6" s="446"/>
      <c r="DD6" s="446"/>
      <c r="DE6" s="446"/>
      <c r="DF6" s="446"/>
      <c r="DG6" s="446"/>
      <c r="DH6" s="446"/>
      <c r="DI6" s="447"/>
      <c r="DJ6" s="165"/>
      <c r="DK6" s="165"/>
      <c r="DL6" s="165"/>
      <c r="DM6" s="165"/>
      <c r="DN6" s="165"/>
      <c r="DO6" s="165"/>
    </row>
    <row r="7" spans="1:119" ht="18.75" customHeight="1">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99</v>
      </c>
      <c r="AN7" s="438"/>
      <c r="AO7" s="438"/>
      <c r="AP7" s="438"/>
      <c r="AQ7" s="438"/>
      <c r="AR7" s="438"/>
      <c r="AS7" s="438"/>
      <c r="AT7" s="439"/>
      <c r="AU7" s="440" t="s">
        <v>88</v>
      </c>
      <c r="AV7" s="441"/>
      <c r="AW7" s="441"/>
      <c r="AX7" s="441"/>
      <c r="AY7" s="442" t="s">
        <v>100</v>
      </c>
      <c r="AZ7" s="443"/>
      <c r="BA7" s="443"/>
      <c r="BB7" s="443"/>
      <c r="BC7" s="443"/>
      <c r="BD7" s="443"/>
      <c r="BE7" s="443"/>
      <c r="BF7" s="443"/>
      <c r="BG7" s="443"/>
      <c r="BH7" s="443"/>
      <c r="BI7" s="443"/>
      <c r="BJ7" s="443"/>
      <c r="BK7" s="443"/>
      <c r="BL7" s="443"/>
      <c r="BM7" s="444"/>
      <c r="BN7" s="408">
        <v>106310</v>
      </c>
      <c r="BO7" s="409"/>
      <c r="BP7" s="409"/>
      <c r="BQ7" s="409"/>
      <c r="BR7" s="409"/>
      <c r="BS7" s="409"/>
      <c r="BT7" s="409"/>
      <c r="BU7" s="410"/>
      <c r="BV7" s="408">
        <v>106461</v>
      </c>
      <c r="BW7" s="409"/>
      <c r="BX7" s="409"/>
      <c r="BY7" s="409"/>
      <c r="BZ7" s="409"/>
      <c r="CA7" s="409"/>
      <c r="CB7" s="409"/>
      <c r="CC7" s="410"/>
      <c r="CD7" s="411" t="s">
        <v>101</v>
      </c>
      <c r="CE7" s="412"/>
      <c r="CF7" s="412"/>
      <c r="CG7" s="412"/>
      <c r="CH7" s="412"/>
      <c r="CI7" s="412"/>
      <c r="CJ7" s="412"/>
      <c r="CK7" s="412"/>
      <c r="CL7" s="412"/>
      <c r="CM7" s="412"/>
      <c r="CN7" s="412"/>
      <c r="CO7" s="412"/>
      <c r="CP7" s="412"/>
      <c r="CQ7" s="412"/>
      <c r="CR7" s="412"/>
      <c r="CS7" s="413"/>
      <c r="CT7" s="408">
        <v>70806025</v>
      </c>
      <c r="CU7" s="409"/>
      <c r="CV7" s="409"/>
      <c r="CW7" s="409"/>
      <c r="CX7" s="409"/>
      <c r="CY7" s="409"/>
      <c r="CZ7" s="409"/>
      <c r="DA7" s="410"/>
      <c r="DB7" s="408">
        <v>71392983</v>
      </c>
      <c r="DC7" s="409"/>
      <c r="DD7" s="409"/>
      <c r="DE7" s="409"/>
      <c r="DF7" s="409"/>
      <c r="DG7" s="409"/>
      <c r="DH7" s="409"/>
      <c r="DI7" s="410"/>
      <c r="DJ7" s="165"/>
      <c r="DK7" s="165"/>
      <c r="DL7" s="165"/>
      <c r="DM7" s="165"/>
      <c r="DN7" s="165"/>
      <c r="DO7" s="165"/>
    </row>
    <row r="8" spans="1:119" ht="18.75" customHeight="1" thickBot="1">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102</v>
      </c>
      <c r="AN8" s="438"/>
      <c r="AO8" s="438"/>
      <c r="AP8" s="438"/>
      <c r="AQ8" s="438"/>
      <c r="AR8" s="438"/>
      <c r="AS8" s="438"/>
      <c r="AT8" s="439"/>
      <c r="AU8" s="440" t="s">
        <v>103</v>
      </c>
      <c r="AV8" s="441"/>
      <c r="AW8" s="441"/>
      <c r="AX8" s="441"/>
      <c r="AY8" s="442" t="s">
        <v>104</v>
      </c>
      <c r="AZ8" s="443"/>
      <c r="BA8" s="443"/>
      <c r="BB8" s="443"/>
      <c r="BC8" s="443"/>
      <c r="BD8" s="443"/>
      <c r="BE8" s="443"/>
      <c r="BF8" s="443"/>
      <c r="BG8" s="443"/>
      <c r="BH8" s="443"/>
      <c r="BI8" s="443"/>
      <c r="BJ8" s="443"/>
      <c r="BK8" s="443"/>
      <c r="BL8" s="443"/>
      <c r="BM8" s="444"/>
      <c r="BN8" s="408">
        <v>929061</v>
      </c>
      <c r="BO8" s="409"/>
      <c r="BP8" s="409"/>
      <c r="BQ8" s="409"/>
      <c r="BR8" s="409"/>
      <c r="BS8" s="409"/>
      <c r="BT8" s="409"/>
      <c r="BU8" s="410"/>
      <c r="BV8" s="408">
        <v>1524915</v>
      </c>
      <c r="BW8" s="409"/>
      <c r="BX8" s="409"/>
      <c r="BY8" s="409"/>
      <c r="BZ8" s="409"/>
      <c r="CA8" s="409"/>
      <c r="CB8" s="409"/>
      <c r="CC8" s="410"/>
      <c r="CD8" s="411" t="s">
        <v>105</v>
      </c>
      <c r="CE8" s="412"/>
      <c r="CF8" s="412"/>
      <c r="CG8" s="412"/>
      <c r="CH8" s="412"/>
      <c r="CI8" s="412"/>
      <c r="CJ8" s="412"/>
      <c r="CK8" s="412"/>
      <c r="CL8" s="412"/>
      <c r="CM8" s="412"/>
      <c r="CN8" s="412"/>
      <c r="CO8" s="412"/>
      <c r="CP8" s="412"/>
      <c r="CQ8" s="412"/>
      <c r="CR8" s="412"/>
      <c r="CS8" s="413"/>
      <c r="CT8" s="448">
        <v>0.47</v>
      </c>
      <c r="CU8" s="449"/>
      <c r="CV8" s="449"/>
      <c r="CW8" s="449"/>
      <c r="CX8" s="449"/>
      <c r="CY8" s="449"/>
      <c r="CZ8" s="449"/>
      <c r="DA8" s="450"/>
      <c r="DB8" s="448">
        <v>0.46</v>
      </c>
      <c r="DC8" s="449"/>
      <c r="DD8" s="449"/>
      <c r="DE8" s="449"/>
      <c r="DF8" s="449"/>
      <c r="DG8" s="449"/>
      <c r="DH8" s="449"/>
      <c r="DI8" s="450"/>
      <c r="DJ8" s="165"/>
      <c r="DK8" s="165"/>
      <c r="DL8" s="165"/>
      <c r="DM8" s="165"/>
      <c r="DN8" s="165"/>
      <c r="DO8" s="165"/>
    </row>
    <row r="9" spans="1:119" ht="18.75" customHeight="1" thickBot="1">
      <c r="A9" s="166"/>
      <c r="B9" s="402" t="s">
        <v>106</v>
      </c>
      <c r="C9" s="403"/>
      <c r="D9" s="403"/>
      <c r="E9" s="403"/>
      <c r="F9" s="403"/>
      <c r="G9" s="403"/>
      <c r="H9" s="403"/>
      <c r="I9" s="403"/>
      <c r="J9" s="403"/>
      <c r="K9" s="451"/>
      <c r="L9" s="452" t="s">
        <v>107</v>
      </c>
      <c r="M9" s="453"/>
      <c r="N9" s="453"/>
      <c r="O9" s="453"/>
      <c r="P9" s="453"/>
      <c r="Q9" s="454"/>
      <c r="R9" s="455">
        <v>265979</v>
      </c>
      <c r="S9" s="456"/>
      <c r="T9" s="456"/>
      <c r="U9" s="456"/>
      <c r="V9" s="457"/>
      <c r="W9" s="365" t="s">
        <v>108</v>
      </c>
      <c r="X9" s="366"/>
      <c r="Y9" s="366"/>
      <c r="Z9" s="366"/>
      <c r="AA9" s="366"/>
      <c r="AB9" s="366"/>
      <c r="AC9" s="366"/>
      <c r="AD9" s="366"/>
      <c r="AE9" s="366"/>
      <c r="AF9" s="366"/>
      <c r="AG9" s="366"/>
      <c r="AH9" s="366"/>
      <c r="AI9" s="366"/>
      <c r="AJ9" s="366"/>
      <c r="AK9" s="366"/>
      <c r="AL9" s="367"/>
      <c r="AM9" s="437" t="s">
        <v>109</v>
      </c>
      <c r="AN9" s="438"/>
      <c r="AO9" s="438"/>
      <c r="AP9" s="438"/>
      <c r="AQ9" s="438"/>
      <c r="AR9" s="438"/>
      <c r="AS9" s="438"/>
      <c r="AT9" s="439"/>
      <c r="AU9" s="440" t="s">
        <v>96</v>
      </c>
      <c r="AV9" s="441"/>
      <c r="AW9" s="441"/>
      <c r="AX9" s="441"/>
      <c r="AY9" s="442" t="s">
        <v>110</v>
      </c>
      <c r="AZ9" s="443"/>
      <c r="BA9" s="443"/>
      <c r="BB9" s="443"/>
      <c r="BC9" s="443"/>
      <c r="BD9" s="443"/>
      <c r="BE9" s="443"/>
      <c r="BF9" s="443"/>
      <c r="BG9" s="443"/>
      <c r="BH9" s="443"/>
      <c r="BI9" s="443"/>
      <c r="BJ9" s="443"/>
      <c r="BK9" s="443"/>
      <c r="BL9" s="443"/>
      <c r="BM9" s="444"/>
      <c r="BN9" s="408">
        <v>-595854</v>
      </c>
      <c r="BO9" s="409"/>
      <c r="BP9" s="409"/>
      <c r="BQ9" s="409"/>
      <c r="BR9" s="409"/>
      <c r="BS9" s="409"/>
      <c r="BT9" s="409"/>
      <c r="BU9" s="410"/>
      <c r="BV9" s="408">
        <v>-875067</v>
      </c>
      <c r="BW9" s="409"/>
      <c r="BX9" s="409"/>
      <c r="BY9" s="409"/>
      <c r="BZ9" s="409"/>
      <c r="CA9" s="409"/>
      <c r="CB9" s="409"/>
      <c r="CC9" s="410"/>
      <c r="CD9" s="411" t="s">
        <v>111</v>
      </c>
      <c r="CE9" s="412"/>
      <c r="CF9" s="412"/>
      <c r="CG9" s="412"/>
      <c r="CH9" s="412"/>
      <c r="CI9" s="412"/>
      <c r="CJ9" s="412"/>
      <c r="CK9" s="412"/>
      <c r="CL9" s="412"/>
      <c r="CM9" s="412"/>
      <c r="CN9" s="412"/>
      <c r="CO9" s="412"/>
      <c r="CP9" s="412"/>
      <c r="CQ9" s="412"/>
      <c r="CR9" s="412"/>
      <c r="CS9" s="413"/>
      <c r="CT9" s="405">
        <v>18.5</v>
      </c>
      <c r="CU9" s="406"/>
      <c r="CV9" s="406"/>
      <c r="CW9" s="406"/>
      <c r="CX9" s="406"/>
      <c r="CY9" s="406"/>
      <c r="CZ9" s="406"/>
      <c r="DA9" s="407"/>
      <c r="DB9" s="405">
        <v>19.100000000000001</v>
      </c>
      <c r="DC9" s="406"/>
      <c r="DD9" s="406"/>
      <c r="DE9" s="406"/>
      <c r="DF9" s="406"/>
      <c r="DG9" s="406"/>
      <c r="DH9" s="406"/>
      <c r="DI9" s="407"/>
      <c r="DJ9" s="165"/>
      <c r="DK9" s="165"/>
      <c r="DL9" s="165"/>
      <c r="DM9" s="165"/>
      <c r="DN9" s="165"/>
      <c r="DO9" s="165"/>
    </row>
    <row r="10" spans="1:119" ht="18.75" customHeight="1" thickBot="1">
      <c r="A10" s="166"/>
      <c r="B10" s="402"/>
      <c r="C10" s="403"/>
      <c r="D10" s="403"/>
      <c r="E10" s="403"/>
      <c r="F10" s="403"/>
      <c r="G10" s="403"/>
      <c r="H10" s="403"/>
      <c r="I10" s="403"/>
      <c r="J10" s="403"/>
      <c r="K10" s="451"/>
      <c r="L10" s="458" t="s">
        <v>112</v>
      </c>
      <c r="M10" s="438"/>
      <c r="N10" s="438"/>
      <c r="O10" s="438"/>
      <c r="P10" s="438"/>
      <c r="Q10" s="439"/>
      <c r="R10" s="459">
        <v>279127</v>
      </c>
      <c r="S10" s="460"/>
      <c r="T10" s="460"/>
      <c r="U10" s="460"/>
      <c r="V10" s="461"/>
      <c r="W10" s="396"/>
      <c r="X10" s="397"/>
      <c r="Y10" s="397"/>
      <c r="Z10" s="397"/>
      <c r="AA10" s="397"/>
      <c r="AB10" s="397"/>
      <c r="AC10" s="397"/>
      <c r="AD10" s="397"/>
      <c r="AE10" s="397"/>
      <c r="AF10" s="397"/>
      <c r="AG10" s="397"/>
      <c r="AH10" s="397"/>
      <c r="AI10" s="397"/>
      <c r="AJ10" s="397"/>
      <c r="AK10" s="397"/>
      <c r="AL10" s="400"/>
      <c r="AM10" s="437" t="s">
        <v>113</v>
      </c>
      <c r="AN10" s="438"/>
      <c r="AO10" s="438"/>
      <c r="AP10" s="438"/>
      <c r="AQ10" s="438"/>
      <c r="AR10" s="438"/>
      <c r="AS10" s="438"/>
      <c r="AT10" s="439"/>
      <c r="AU10" s="440" t="s">
        <v>114</v>
      </c>
      <c r="AV10" s="441"/>
      <c r="AW10" s="441"/>
      <c r="AX10" s="441"/>
      <c r="AY10" s="442" t="s">
        <v>115</v>
      </c>
      <c r="AZ10" s="443"/>
      <c r="BA10" s="443"/>
      <c r="BB10" s="443"/>
      <c r="BC10" s="443"/>
      <c r="BD10" s="443"/>
      <c r="BE10" s="443"/>
      <c r="BF10" s="443"/>
      <c r="BG10" s="443"/>
      <c r="BH10" s="443"/>
      <c r="BI10" s="443"/>
      <c r="BJ10" s="443"/>
      <c r="BK10" s="443"/>
      <c r="BL10" s="443"/>
      <c r="BM10" s="444"/>
      <c r="BN10" s="408">
        <v>2530875</v>
      </c>
      <c r="BO10" s="409"/>
      <c r="BP10" s="409"/>
      <c r="BQ10" s="409"/>
      <c r="BR10" s="409"/>
      <c r="BS10" s="409"/>
      <c r="BT10" s="409"/>
      <c r="BU10" s="410"/>
      <c r="BV10" s="408">
        <v>1168250</v>
      </c>
      <c r="BW10" s="409"/>
      <c r="BX10" s="409"/>
      <c r="BY10" s="409"/>
      <c r="BZ10" s="409"/>
      <c r="CA10" s="409"/>
      <c r="CB10" s="409"/>
      <c r="CC10" s="410"/>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02"/>
      <c r="C11" s="403"/>
      <c r="D11" s="403"/>
      <c r="E11" s="403"/>
      <c r="F11" s="403"/>
      <c r="G11" s="403"/>
      <c r="H11" s="403"/>
      <c r="I11" s="403"/>
      <c r="J11" s="403"/>
      <c r="K11" s="451"/>
      <c r="L11" s="462" t="s">
        <v>117</v>
      </c>
      <c r="M11" s="463"/>
      <c r="N11" s="463"/>
      <c r="O11" s="463"/>
      <c r="P11" s="463"/>
      <c r="Q11" s="464"/>
      <c r="R11" s="465" t="s">
        <v>118</v>
      </c>
      <c r="S11" s="466"/>
      <c r="T11" s="466"/>
      <c r="U11" s="466"/>
      <c r="V11" s="467"/>
      <c r="W11" s="396"/>
      <c r="X11" s="397"/>
      <c r="Y11" s="397"/>
      <c r="Z11" s="397"/>
      <c r="AA11" s="397"/>
      <c r="AB11" s="397"/>
      <c r="AC11" s="397"/>
      <c r="AD11" s="397"/>
      <c r="AE11" s="397"/>
      <c r="AF11" s="397"/>
      <c r="AG11" s="397"/>
      <c r="AH11" s="397"/>
      <c r="AI11" s="397"/>
      <c r="AJ11" s="397"/>
      <c r="AK11" s="397"/>
      <c r="AL11" s="400"/>
      <c r="AM11" s="437" t="s">
        <v>119</v>
      </c>
      <c r="AN11" s="438"/>
      <c r="AO11" s="438"/>
      <c r="AP11" s="438"/>
      <c r="AQ11" s="438"/>
      <c r="AR11" s="438"/>
      <c r="AS11" s="438"/>
      <c r="AT11" s="439"/>
      <c r="AU11" s="440" t="s">
        <v>120</v>
      </c>
      <c r="AV11" s="441"/>
      <c r="AW11" s="441"/>
      <c r="AX11" s="441"/>
      <c r="AY11" s="442" t="s">
        <v>121</v>
      </c>
      <c r="AZ11" s="443"/>
      <c r="BA11" s="443"/>
      <c r="BB11" s="443"/>
      <c r="BC11" s="443"/>
      <c r="BD11" s="443"/>
      <c r="BE11" s="443"/>
      <c r="BF11" s="443"/>
      <c r="BG11" s="443"/>
      <c r="BH11" s="443"/>
      <c r="BI11" s="443"/>
      <c r="BJ11" s="443"/>
      <c r="BK11" s="443"/>
      <c r="BL11" s="443"/>
      <c r="BM11" s="444"/>
      <c r="BN11" s="408">
        <v>55215</v>
      </c>
      <c r="BO11" s="409"/>
      <c r="BP11" s="409"/>
      <c r="BQ11" s="409"/>
      <c r="BR11" s="409"/>
      <c r="BS11" s="409"/>
      <c r="BT11" s="409"/>
      <c r="BU11" s="410"/>
      <c r="BV11" s="408">
        <v>176049</v>
      </c>
      <c r="BW11" s="409"/>
      <c r="BX11" s="409"/>
      <c r="BY11" s="409"/>
      <c r="BZ11" s="409"/>
      <c r="CA11" s="409"/>
      <c r="CB11" s="409"/>
      <c r="CC11" s="410"/>
      <c r="CD11" s="411" t="s">
        <v>122</v>
      </c>
      <c r="CE11" s="412"/>
      <c r="CF11" s="412"/>
      <c r="CG11" s="412"/>
      <c r="CH11" s="412"/>
      <c r="CI11" s="412"/>
      <c r="CJ11" s="412"/>
      <c r="CK11" s="412"/>
      <c r="CL11" s="412"/>
      <c r="CM11" s="412"/>
      <c r="CN11" s="412"/>
      <c r="CO11" s="412"/>
      <c r="CP11" s="412"/>
      <c r="CQ11" s="412"/>
      <c r="CR11" s="412"/>
      <c r="CS11" s="413"/>
      <c r="CT11" s="448" t="s">
        <v>123</v>
      </c>
      <c r="CU11" s="449"/>
      <c r="CV11" s="449"/>
      <c r="CW11" s="449"/>
      <c r="CX11" s="449"/>
      <c r="CY11" s="449"/>
      <c r="CZ11" s="449"/>
      <c r="DA11" s="450"/>
      <c r="DB11" s="448" t="s">
        <v>124</v>
      </c>
      <c r="DC11" s="449"/>
      <c r="DD11" s="449"/>
      <c r="DE11" s="449"/>
      <c r="DF11" s="449"/>
      <c r="DG11" s="449"/>
      <c r="DH11" s="449"/>
      <c r="DI11" s="450"/>
      <c r="DJ11" s="165"/>
      <c r="DK11" s="165"/>
      <c r="DL11" s="165"/>
      <c r="DM11" s="165"/>
      <c r="DN11" s="165"/>
      <c r="DO11" s="165"/>
    </row>
    <row r="12" spans="1:119" ht="18.75" customHeight="1">
      <c r="A12" s="166"/>
      <c r="B12" s="468" t="s">
        <v>125</v>
      </c>
      <c r="C12" s="469"/>
      <c r="D12" s="469"/>
      <c r="E12" s="469"/>
      <c r="F12" s="469"/>
      <c r="G12" s="469"/>
      <c r="H12" s="469"/>
      <c r="I12" s="469"/>
      <c r="J12" s="469"/>
      <c r="K12" s="470"/>
      <c r="L12" s="477" t="s">
        <v>126</v>
      </c>
      <c r="M12" s="478"/>
      <c r="N12" s="478"/>
      <c r="O12" s="478"/>
      <c r="P12" s="478"/>
      <c r="Q12" s="479"/>
      <c r="R12" s="480">
        <v>262519</v>
      </c>
      <c r="S12" s="481"/>
      <c r="T12" s="481"/>
      <c r="U12" s="481"/>
      <c r="V12" s="482"/>
      <c r="W12" s="483" t="s">
        <v>1</v>
      </c>
      <c r="X12" s="441"/>
      <c r="Y12" s="441"/>
      <c r="Z12" s="441"/>
      <c r="AA12" s="441"/>
      <c r="AB12" s="484"/>
      <c r="AC12" s="440" t="s">
        <v>127</v>
      </c>
      <c r="AD12" s="441"/>
      <c r="AE12" s="441"/>
      <c r="AF12" s="441"/>
      <c r="AG12" s="484"/>
      <c r="AH12" s="440" t="s">
        <v>128</v>
      </c>
      <c r="AI12" s="441"/>
      <c r="AJ12" s="441"/>
      <c r="AK12" s="441"/>
      <c r="AL12" s="485"/>
      <c r="AM12" s="437" t="s">
        <v>129</v>
      </c>
      <c r="AN12" s="438"/>
      <c r="AO12" s="438"/>
      <c r="AP12" s="438"/>
      <c r="AQ12" s="438"/>
      <c r="AR12" s="438"/>
      <c r="AS12" s="438"/>
      <c r="AT12" s="439"/>
      <c r="AU12" s="440" t="s">
        <v>88</v>
      </c>
      <c r="AV12" s="441"/>
      <c r="AW12" s="441"/>
      <c r="AX12" s="441"/>
      <c r="AY12" s="442" t="s">
        <v>130</v>
      </c>
      <c r="AZ12" s="443"/>
      <c r="BA12" s="443"/>
      <c r="BB12" s="443"/>
      <c r="BC12" s="443"/>
      <c r="BD12" s="443"/>
      <c r="BE12" s="443"/>
      <c r="BF12" s="443"/>
      <c r="BG12" s="443"/>
      <c r="BH12" s="443"/>
      <c r="BI12" s="443"/>
      <c r="BJ12" s="443"/>
      <c r="BK12" s="443"/>
      <c r="BL12" s="443"/>
      <c r="BM12" s="444"/>
      <c r="BN12" s="408">
        <v>941882</v>
      </c>
      <c r="BO12" s="409"/>
      <c r="BP12" s="409"/>
      <c r="BQ12" s="409"/>
      <c r="BR12" s="409"/>
      <c r="BS12" s="409"/>
      <c r="BT12" s="409"/>
      <c r="BU12" s="410"/>
      <c r="BV12" s="408">
        <v>0</v>
      </c>
      <c r="BW12" s="409"/>
      <c r="BX12" s="409"/>
      <c r="BY12" s="409"/>
      <c r="BZ12" s="409"/>
      <c r="CA12" s="409"/>
      <c r="CB12" s="409"/>
      <c r="CC12" s="410"/>
      <c r="CD12" s="411" t="s">
        <v>131</v>
      </c>
      <c r="CE12" s="412"/>
      <c r="CF12" s="412"/>
      <c r="CG12" s="412"/>
      <c r="CH12" s="412"/>
      <c r="CI12" s="412"/>
      <c r="CJ12" s="412"/>
      <c r="CK12" s="412"/>
      <c r="CL12" s="412"/>
      <c r="CM12" s="412"/>
      <c r="CN12" s="412"/>
      <c r="CO12" s="412"/>
      <c r="CP12" s="412"/>
      <c r="CQ12" s="412"/>
      <c r="CR12" s="412"/>
      <c r="CS12" s="413"/>
      <c r="CT12" s="448" t="s">
        <v>132</v>
      </c>
      <c r="CU12" s="449"/>
      <c r="CV12" s="449"/>
      <c r="CW12" s="449"/>
      <c r="CX12" s="449"/>
      <c r="CY12" s="449"/>
      <c r="CZ12" s="449"/>
      <c r="DA12" s="450"/>
      <c r="DB12" s="448" t="s">
        <v>132</v>
      </c>
      <c r="DC12" s="449"/>
      <c r="DD12" s="449"/>
      <c r="DE12" s="449"/>
      <c r="DF12" s="449"/>
      <c r="DG12" s="449"/>
      <c r="DH12" s="449"/>
      <c r="DI12" s="450"/>
      <c r="DJ12" s="165"/>
      <c r="DK12" s="165"/>
      <c r="DL12" s="165"/>
      <c r="DM12" s="165"/>
      <c r="DN12" s="165"/>
      <c r="DO12" s="165"/>
    </row>
    <row r="13" spans="1:119" ht="18.75" customHeight="1">
      <c r="A13" s="166"/>
      <c r="B13" s="471"/>
      <c r="C13" s="472"/>
      <c r="D13" s="472"/>
      <c r="E13" s="472"/>
      <c r="F13" s="472"/>
      <c r="G13" s="472"/>
      <c r="H13" s="472"/>
      <c r="I13" s="472"/>
      <c r="J13" s="472"/>
      <c r="K13" s="473"/>
      <c r="L13" s="176"/>
      <c r="M13" s="496" t="s">
        <v>133</v>
      </c>
      <c r="N13" s="497"/>
      <c r="O13" s="497"/>
      <c r="P13" s="497"/>
      <c r="Q13" s="498"/>
      <c r="R13" s="489">
        <v>261572</v>
      </c>
      <c r="S13" s="490"/>
      <c r="T13" s="490"/>
      <c r="U13" s="490"/>
      <c r="V13" s="491"/>
      <c r="W13" s="424" t="s">
        <v>134</v>
      </c>
      <c r="X13" s="425"/>
      <c r="Y13" s="425"/>
      <c r="Z13" s="425"/>
      <c r="AA13" s="425"/>
      <c r="AB13" s="415"/>
      <c r="AC13" s="459">
        <v>4137</v>
      </c>
      <c r="AD13" s="460"/>
      <c r="AE13" s="460"/>
      <c r="AF13" s="460"/>
      <c r="AG13" s="499"/>
      <c r="AH13" s="459">
        <v>4343</v>
      </c>
      <c r="AI13" s="460"/>
      <c r="AJ13" s="460"/>
      <c r="AK13" s="460"/>
      <c r="AL13" s="461"/>
      <c r="AM13" s="437" t="s">
        <v>135</v>
      </c>
      <c r="AN13" s="438"/>
      <c r="AO13" s="438"/>
      <c r="AP13" s="438"/>
      <c r="AQ13" s="438"/>
      <c r="AR13" s="438"/>
      <c r="AS13" s="438"/>
      <c r="AT13" s="439"/>
      <c r="AU13" s="440" t="s">
        <v>136</v>
      </c>
      <c r="AV13" s="441"/>
      <c r="AW13" s="441"/>
      <c r="AX13" s="441"/>
      <c r="AY13" s="442" t="s">
        <v>137</v>
      </c>
      <c r="AZ13" s="443"/>
      <c r="BA13" s="443"/>
      <c r="BB13" s="443"/>
      <c r="BC13" s="443"/>
      <c r="BD13" s="443"/>
      <c r="BE13" s="443"/>
      <c r="BF13" s="443"/>
      <c r="BG13" s="443"/>
      <c r="BH13" s="443"/>
      <c r="BI13" s="443"/>
      <c r="BJ13" s="443"/>
      <c r="BK13" s="443"/>
      <c r="BL13" s="443"/>
      <c r="BM13" s="444"/>
      <c r="BN13" s="408">
        <v>1048354</v>
      </c>
      <c r="BO13" s="409"/>
      <c r="BP13" s="409"/>
      <c r="BQ13" s="409"/>
      <c r="BR13" s="409"/>
      <c r="BS13" s="409"/>
      <c r="BT13" s="409"/>
      <c r="BU13" s="410"/>
      <c r="BV13" s="408">
        <v>469232</v>
      </c>
      <c r="BW13" s="409"/>
      <c r="BX13" s="409"/>
      <c r="BY13" s="409"/>
      <c r="BZ13" s="409"/>
      <c r="CA13" s="409"/>
      <c r="CB13" s="409"/>
      <c r="CC13" s="410"/>
      <c r="CD13" s="411" t="s">
        <v>138</v>
      </c>
      <c r="CE13" s="412"/>
      <c r="CF13" s="412"/>
      <c r="CG13" s="412"/>
      <c r="CH13" s="412"/>
      <c r="CI13" s="412"/>
      <c r="CJ13" s="412"/>
      <c r="CK13" s="412"/>
      <c r="CL13" s="412"/>
      <c r="CM13" s="412"/>
      <c r="CN13" s="412"/>
      <c r="CO13" s="412"/>
      <c r="CP13" s="412"/>
      <c r="CQ13" s="412"/>
      <c r="CR13" s="412"/>
      <c r="CS13" s="413"/>
      <c r="CT13" s="405">
        <v>7.9</v>
      </c>
      <c r="CU13" s="406"/>
      <c r="CV13" s="406"/>
      <c r="CW13" s="406"/>
      <c r="CX13" s="406"/>
      <c r="CY13" s="406"/>
      <c r="CZ13" s="406"/>
      <c r="DA13" s="407"/>
      <c r="DB13" s="405">
        <v>7.5</v>
      </c>
      <c r="DC13" s="406"/>
      <c r="DD13" s="406"/>
      <c r="DE13" s="406"/>
      <c r="DF13" s="406"/>
      <c r="DG13" s="406"/>
      <c r="DH13" s="406"/>
      <c r="DI13" s="407"/>
      <c r="DJ13" s="165"/>
      <c r="DK13" s="165"/>
      <c r="DL13" s="165"/>
      <c r="DM13" s="165"/>
      <c r="DN13" s="165"/>
      <c r="DO13" s="165"/>
    </row>
    <row r="14" spans="1:119" ht="18.75" customHeight="1" thickBot="1">
      <c r="A14" s="166"/>
      <c r="B14" s="471"/>
      <c r="C14" s="472"/>
      <c r="D14" s="472"/>
      <c r="E14" s="472"/>
      <c r="F14" s="472"/>
      <c r="G14" s="472"/>
      <c r="H14" s="472"/>
      <c r="I14" s="472"/>
      <c r="J14" s="472"/>
      <c r="K14" s="473"/>
      <c r="L14" s="486" t="s">
        <v>139</v>
      </c>
      <c r="M14" s="487"/>
      <c r="N14" s="487"/>
      <c r="O14" s="487"/>
      <c r="P14" s="487"/>
      <c r="Q14" s="488"/>
      <c r="R14" s="489">
        <v>265503</v>
      </c>
      <c r="S14" s="490"/>
      <c r="T14" s="490"/>
      <c r="U14" s="490"/>
      <c r="V14" s="491"/>
      <c r="W14" s="398"/>
      <c r="X14" s="399"/>
      <c r="Y14" s="399"/>
      <c r="Z14" s="399"/>
      <c r="AA14" s="399"/>
      <c r="AB14" s="388"/>
      <c r="AC14" s="492">
        <v>3.8</v>
      </c>
      <c r="AD14" s="493"/>
      <c r="AE14" s="493"/>
      <c r="AF14" s="493"/>
      <c r="AG14" s="494"/>
      <c r="AH14" s="492">
        <v>3.8</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140</v>
      </c>
      <c r="CE14" s="501"/>
      <c r="CF14" s="501"/>
      <c r="CG14" s="501"/>
      <c r="CH14" s="501"/>
      <c r="CI14" s="501"/>
      <c r="CJ14" s="501"/>
      <c r="CK14" s="501"/>
      <c r="CL14" s="501"/>
      <c r="CM14" s="501"/>
      <c r="CN14" s="501"/>
      <c r="CO14" s="501"/>
      <c r="CP14" s="501"/>
      <c r="CQ14" s="501"/>
      <c r="CR14" s="501"/>
      <c r="CS14" s="502"/>
      <c r="CT14" s="503">
        <v>61.1</v>
      </c>
      <c r="CU14" s="504"/>
      <c r="CV14" s="504"/>
      <c r="CW14" s="504"/>
      <c r="CX14" s="504"/>
      <c r="CY14" s="504"/>
      <c r="CZ14" s="504"/>
      <c r="DA14" s="505"/>
      <c r="DB14" s="503">
        <v>62.9</v>
      </c>
      <c r="DC14" s="504"/>
      <c r="DD14" s="504"/>
      <c r="DE14" s="504"/>
      <c r="DF14" s="504"/>
      <c r="DG14" s="504"/>
      <c r="DH14" s="504"/>
      <c r="DI14" s="505"/>
      <c r="DJ14" s="165"/>
      <c r="DK14" s="165"/>
      <c r="DL14" s="165"/>
      <c r="DM14" s="165"/>
      <c r="DN14" s="165"/>
      <c r="DO14" s="165"/>
    </row>
    <row r="15" spans="1:119" ht="18.75" customHeight="1">
      <c r="A15" s="166"/>
      <c r="B15" s="471"/>
      <c r="C15" s="472"/>
      <c r="D15" s="472"/>
      <c r="E15" s="472"/>
      <c r="F15" s="472"/>
      <c r="G15" s="472"/>
      <c r="H15" s="472"/>
      <c r="I15" s="472"/>
      <c r="J15" s="472"/>
      <c r="K15" s="473"/>
      <c r="L15" s="176"/>
      <c r="M15" s="496" t="s">
        <v>133</v>
      </c>
      <c r="N15" s="497"/>
      <c r="O15" s="497"/>
      <c r="P15" s="497"/>
      <c r="Q15" s="498"/>
      <c r="R15" s="489">
        <v>264592</v>
      </c>
      <c r="S15" s="490"/>
      <c r="T15" s="490"/>
      <c r="U15" s="490"/>
      <c r="V15" s="491"/>
      <c r="W15" s="424" t="s">
        <v>141</v>
      </c>
      <c r="X15" s="425"/>
      <c r="Y15" s="425"/>
      <c r="Z15" s="425"/>
      <c r="AA15" s="425"/>
      <c r="AB15" s="415"/>
      <c r="AC15" s="459">
        <v>19490</v>
      </c>
      <c r="AD15" s="460"/>
      <c r="AE15" s="460"/>
      <c r="AF15" s="460"/>
      <c r="AG15" s="499"/>
      <c r="AH15" s="459">
        <v>20184</v>
      </c>
      <c r="AI15" s="460"/>
      <c r="AJ15" s="460"/>
      <c r="AK15" s="460"/>
      <c r="AL15" s="461"/>
      <c r="AM15" s="437"/>
      <c r="AN15" s="438"/>
      <c r="AO15" s="438"/>
      <c r="AP15" s="438"/>
      <c r="AQ15" s="438"/>
      <c r="AR15" s="438"/>
      <c r="AS15" s="438"/>
      <c r="AT15" s="439"/>
      <c r="AU15" s="440"/>
      <c r="AV15" s="441"/>
      <c r="AW15" s="441"/>
      <c r="AX15" s="441"/>
      <c r="AY15" s="368" t="s">
        <v>142</v>
      </c>
      <c r="AZ15" s="369"/>
      <c r="BA15" s="369"/>
      <c r="BB15" s="369"/>
      <c r="BC15" s="369"/>
      <c r="BD15" s="369"/>
      <c r="BE15" s="369"/>
      <c r="BF15" s="369"/>
      <c r="BG15" s="369"/>
      <c r="BH15" s="369"/>
      <c r="BI15" s="369"/>
      <c r="BJ15" s="369"/>
      <c r="BK15" s="369"/>
      <c r="BL15" s="369"/>
      <c r="BM15" s="370"/>
      <c r="BN15" s="371">
        <v>27562110</v>
      </c>
      <c r="BO15" s="372"/>
      <c r="BP15" s="372"/>
      <c r="BQ15" s="372"/>
      <c r="BR15" s="372"/>
      <c r="BS15" s="372"/>
      <c r="BT15" s="372"/>
      <c r="BU15" s="373"/>
      <c r="BV15" s="371">
        <v>27801588</v>
      </c>
      <c r="BW15" s="372"/>
      <c r="BX15" s="372"/>
      <c r="BY15" s="372"/>
      <c r="BZ15" s="372"/>
      <c r="CA15" s="372"/>
      <c r="CB15" s="372"/>
      <c r="CC15" s="373"/>
      <c r="CD15" s="506" t="s">
        <v>143</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471"/>
      <c r="C16" s="472"/>
      <c r="D16" s="472"/>
      <c r="E16" s="472"/>
      <c r="F16" s="472"/>
      <c r="G16" s="472"/>
      <c r="H16" s="472"/>
      <c r="I16" s="472"/>
      <c r="J16" s="472"/>
      <c r="K16" s="473"/>
      <c r="L16" s="486" t="s">
        <v>144</v>
      </c>
      <c r="M16" s="517"/>
      <c r="N16" s="517"/>
      <c r="O16" s="517"/>
      <c r="P16" s="517"/>
      <c r="Q16" s="518"/>
      <c r="R16" s="509" t="s">
        <v>145</v>
      </c>
      <c r="S16" s="510"/>
      <c r="T16" s="510"/>
      <c r="U16" s="510"/>
      <c r="V16" s="511"/>
      <c r="W16" s="398"/>
      <c r="X16" s="399"/>
      <c r="Y16" s="399"/>
      <c r="Z16" s="399"/>
      <c r="AA16" s="399"/>
      <c r="AB16" s="388"/>
      <c r="AC16" s="492">
        <v>17.7</v>
      </c>
      <c r="AD16" s="493"/>
      <c r="AE16" s="493"/>
      <c r="AF16" s="493"/>
      <c r="AG16" s="494"/>
      <c r="AH16" s="492">
        <v>17.8</v>
      </c>
      <c r="AI16" s="493"/>
      <c r="AJ16" s="493"/>
      <c r="AK16" s="493"/>
      <c r="AL16" s="495"/>
      <c r="AM16" s="437"/>
      <c r="AN16" s="438"/>
      <c r="AO16" s="438"/>
      <c r="AP16" s="438"/>
      <c r="AQ16" s="438"/>
      <c r="AR16" s="438"/>
      <c r="AS16" s="438"/>
      <c r="AT16" s="439"/>
      <c r="AU16" s="440"/>
      <c r="AV16" s="441"/>
      <c r="AW16" s="441"/>
      <c r="AX16" s="441"/>
      <c r="AY16" s="442" t="s">
        <v>146</v>
      </c>
      <c r="AZ16" s="443"/>
      <c r="BA16" s="443"/>
      <c r="BB16" s="443"/>
      <c r="BC16" s="443"/>
      <c r="BD16" s="443"/>
      <c r="BE16" s="443"/>
      <c r="BF16" s="443"/>
      <c r="BG16" s="443"/>
      <c r="BH16" s="443"/>
      <c r="BI16" s="443"/>
      <c r="BJ16" s="443"/>
      <c r="BK16" s="443"/>
      <c r="BL16" s="443"/>
      <c r="BM16" s="444"/>
      <c r="BN16" s="408">
        <v>58522231</v>
      </c>
      <c r="BO16" s="409"/>
      <c r="BP16" s="409"/>
      <c r="BQ16" s="409"/>
      <c r="BR16" s="409"/>
      <c r="BS16" s="409"/>
      <c r="BT16" s="409"/>
      <c r="BU16" s="410"/>
      <c r="BV16" s="408">
        <v>58953618</v>
      </c>
      <c r="BW16" s="409"/>
      <c r="BX16" s="409"/>
      <c r="BY16" s="409"/>
      <c r="BZ16" s="409"/>
      <c r="CA16" s="409"/>
      <c r="CB16" s="409"/>
      <c r="CC16" s="410"/>
      <c r="CD16" s="180"/>
      <c r="CE16" s="515" t="s">
        <v>147</v>
      </c>
      <c r="CF16" s="515"/>
      <c r="CG16" s="515"/>
      <c r="CH16" s="515"/>
      <c r="CI16" s="515"/>
      <c r="CJ16" s="515"/>
      <c r="CK16" s="515"/>
      <c r="CL16" s="515"/>
      <c r="CM16" s="515"/>
      <c r="CN16" s="515"/>
      <c r="CO16" s="515"/>
      <c r="CP16" s="515"/>
      <c r="CQ16" s="515"/>
      <c r="CR16" s="515"/>
      <c r="CS16" s="516"/>
      <c r="CT16" s="405">
        <v>18.3</v>
      </c>
      <c r="CU16" s="406"/>
      <c r="CV16" s="406"/>
      <c r="CW16" s="406"/>
      <c r="CX16" s="406"/>
      <c r="CY16" s="406"/>
      <c r="CZ16" s="406"/>
      <c r="DA16" s="407"/>
      <c r="DB16" s="405">
        <v>8.8000000000000007</v>
      </c>
      <c r="DC16" s="406"/>
      <c r="DD16" s="406"/>
      <c r="DE16" s="406"/>
      <c r="DF16" s="406"/>
      <c r="DG16" s="406"/>
      <c r="DH16" s="406"/>
      <c r="DI16" s="407"/>
      <c r="DJ16" s="165"/>
      <c r="DK16" s="165"/>
      <c r="DL16" s="165"/>
      <c r="DM16" s="165"/>
      <c r="DN16" s="165"/>
      <c r="DO16" s="165"/>
    </row>
    <row r="17" spans="1:119" ht="18.75" customHeight="1" thickBot="1">
      <c r="A17" s="166"/>
      <c r="B17" s="474"/>
      <c r="C17" s="475"/>
      <c r="D17" s="475"/>
      <c r="E17" s="475"/>
      <c r="F17" s="475"/>
      <c r="G17" s="475"/>
      <c r="H17" s="475"/>
      <c r="I17" s="475"/>
      <c r="J17" s="475"/>
      <c r="K17" s="476"/>
      <c r="L17" s="181"/>
      <c r="M17" s="512" t="s">
        <v>148</v>
      </c>
      <c r="N17" s="513"/>
      <c r="O17" s="513"/>
      <c r="P17" s="513"/>
      <c r="Q17" s="514"/>
      <c r="R17" s="509" t="s">
        <v>145</v>
      </c>
      <c r="S17" s="510"/>
      <c r="T17" s="510"/>
      <c r="U17" s="510"/>
      <c r="V17" s="511"/>
      <c r="W17" s="424" t="s">
        <v>149</v>
      </c>
      <c r="X17" s="425"/>
      <c r="Y17" s="425"/>
      <c r="Z17" s="425"/>
      <c r="AA17" s="425"/>
      <c r="AB17" s="415"/>
      <c r="AC17" s="459">
        <v>86480</v>
      </c>
      <c r="AD17" s="460"/>
      <c r="AE17" s="460"/>
      <c r="AF17" s="460"/>
      <c r="AG17" s="499"/>
      <c r="AH17" s="459">
        <v>89051</v>
      </c>
      <c r="AI17" s="460"/>
      <c r="AJ17" s="460"/>
      <c r="AK17" s="460"/>
      <c r="AL17" s="461"/>
      <c r="AM17" s="437"/>
      <c r="AN17" s="438"/>
      <c r="AO17" s="438"/>
      <c r="AP17" s="438"/>
      <c r="AQ17" s="438"/>
      <c r="AR17" s="438"/>
      <c r="AS17" s="438"/>
      <c r="AT17" s="439"/>
      <c r="AU17" s="440"/>
      <c r="AV17" s="441"/>
      <c r="AW17" s="441"/>
      <c r="AX17" s="441"/>
      <c r="AY17" s="442" t="s">
        <v>150</v>
      </c>
      <c r="AZ17" s="443"/>
      <c r="BA17" s="443"/>
      <c r="BB17" s="443"/>
      <c r="BC17" s="443"/>
      <c r="BD17" s="443"/>
      <c r="BE17" s="443"/>
      <c r="BF17" s="443"/>
      <c r="BG17" s="443"/>
      <c r="BH17" s="443"/>
      <c r="BI17" s="443"/>
      <c r="BJ17" s="443"/>
      <c r="BK17" s="443"/>
      <c r="BL17" s="443"/>
      <c r="BM17" s="444"/>
      <c r="BN17" s="408">
        <v>35121647</v>
      </c>
      <c r="BO17" s="409"/>
      <c r="BP17" s="409"/>
      <c r="BQ17" s="409"/>
      <c r="BR17" s="409"/>
      <c r="BS17" s="409"/>
      <c r="BT17" s="409"/>
      <c r="BU17" s="410"/>
      <c r="BV17" s="408">
        <v>35386978</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c r="A18" s="166"/>
      <c r="B18" s="519" t="s">
        <v>151</v>
      </c>
      <c r="C18" s="451"/>
      <c r="D18" s="451"/>
      <c r="E18" s="520"/>
      <c r="F18" s="520"/>
      <c r="G18" s="520"/>
      <c r="H18" s="520"/>
      <c r="I18" s="520"/>
      <c r="J18" s="520"/>
      <c r="K18" s="520"/>
      <c r="L18" s="521">
        <v>677.86</v>
      </c>
      <c r="M18" s="521"/>
      <c r="N18" s="521"/>
      <c r="O18" s="521"/>
      <c r="P18" s="521"/>
      <c r="Q18" s="521"/>
      <c r="R18" s="522"/>
      <c r="S18" s="522"/>
      <c r="T18" s="522"/>
      <c r="U18" s="522"/>
      <c r="V18" s="523"/>
      <c r="W18" s="426"/>
      <c r="X18" s="427"/>
      <c r="Y18" s="427"/>
      <c r="Z18" s="427"/>
      <c r="AA18" s="427"/>
      <c r="AB18" s="418"/>
      <c r="AC18" s="524">
        <v>78.5</v>
      </c>
      <c r="AD18" s="525"/>
      <c r="AE18" s="525"/>
      <c r="AF18" s="525"/>
      <c r="AG18" s="526"/>
      <c r="AH18" s="524">
        <v>78.400000000000006</v>
      </c>
      <c r="AI18" s="525"/>
      <c r="AJ18" s="525"/>
      <c r="AK18" s="525"/>
      <c r="AL18" s="527"/>
      <c r="AM18" s="437"/>
      <c r="AN18" s="438"/>
      <c r="AO18" s="438"/>
      <c r="AP18" s="438"/>
      <c r="AQ18" s="438"/>
      <c r="AR18" s="438"/>
      <c r="AS18" s="438"/>
      <c r="AT18" s="439"/>
      <c r="AU18" s="440"/>
      <c r="AV18" s="441"/>
      <c r="AW18" s="441"/>
      <c r="AX18" s="441"/>
      <c r="AY18" s="442" t="s">
        <v>152</v>
      </c>
      <c r="AZ18" s="443"/>
      <c r="BA18" s="443"/>
      <c r="BB18" s="443"/>
      <c r="BC18" s="443"/>
      <c r="BD18" s="443"/>
      <c r="BE18" s="443"/>
      <c r="BF18" s="443"/>
      <c r="BG18" s="443"/>
      <c r="BH18" s="443"/>
      <c r="BI18" s="443"/>
      <c r="BJ18" s="443"/>
      <c r="BK18" s="443"/>
      <c r="BL18" s="443"/>
      <c r="BM18" s="444"/>
      <c r="BN18" s="408">
        <v>66456031</v>
      </c>
      <c r="BO18" s="409"/>
      <c r="BP18" s="409"/>
      <c r="BQ18" s="409"/>
      <c r="BR18" s="409"/>
      <c r="BS18" s="409"/>
      <c r="BT18" s="409"/>
      <c r="BU18" s="410"/>
      <c r="BV18" s="408">
        <v>64045213</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c r="A19" s="166"/>
      <c r="B19" s="519" t="s">
        <v>153</v>
      </c>
      <c r="C19" s="451"/>
      <c r="D19" s="451"/>
      <c r="E19" s="520"/>
      <c r="F19" s="520"/>
      <c r="G19" s="520"/>
      <c r="H19" s="520"/>
      <c r="I19" s="520"/>
      <c r="J19" s="520"/>
      <c r="K19" s="520"/>
      <c r="L19" s="528">
        <v>392</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154</v>
      </c>
      <c r="AZ19" s="443"/>
      <c r="BA19" s="443"/>
      <c r="BB19" s="443"/>
      <c r="BC19" s="443"/>
      <c r="BD19" s="443"/>
      <c r="BE19" s="443"/>
      <c r="BF19" s="443"/>
      <c r="BG19" s="443"/>
      <c r="BH19" s="443"/>
      <c r="BI19" s="443"/>
      <c r="BJ19" s="443"/>
      <c r="BK19" s="443"/>
      <c r="BL19" s="443"/>
      <c r="BM19" s="444"/>
      <c r="BN19" s="408">
        <v>82450338</v>
      </c>
      <c r="BO19" s="409"/>
      <c r="BP19" s="409"/>
      <c r="BQ19" s="409"/>
      <c r="BR19" s="409"/>
      <c r="BS19" s="409"/>
      <c r="BT19" s="409"/>
      <c r="BU19" s="410"/>
      <c r="BV19" s="408">
        <v>80652174</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c r="A20" s="166"/>
      <c r="B20" s="519" t="s">
        <v>155</v>
      </c>
      <c r="C20" s="451"/>
      <c r="D20" s="451"/>
      <c r="E20" s="520"/>
      <c r="F20" s="520"/>
      <c r="G20" s="520"/>
      <c r="H20" s="520"/>
      <c r="I20" s="520"/>
      <c r="J20" s="520"/>
      <c r="K20" s="520"/>
      <c r="L20" s="528">
        <v>123950</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c r="A21" s="166"/>
      <c r="B21" s="539" t="s">
        <v>156</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c r="A22" s="166"/>
      <c r="B22" s="542" t="s">
        <v>157</v>
      </c>
      <c r="C22" s="543"/>
      <c r="D22" s="544"/>
      <c r="E22" s="420" t="s">
        <v>1</v>
      </c>
      <c r="F22" s="425"/>
      <c r="G22" s="425"/>
      <c r="H22" s="425"/>
      <c r="I22" s="425"/>
      <c r="J22" s="425"/>
      <c r="K22" s="415"/>
      <c r="L22" s="420" t="s">
        <v>158</v>
      </c>
      <c r="M22" s="425"/>
      <c r="N22" s="425"/>
      <c r="O22" s="425"/>
      <c r="P22" s="415"/>
      <c r="Q22" s="551" t="s">
        <v>159</v>
      </c>
      <c r="R22" s="552"/>
      <c r="S22" s="552"/>
      <c r="T22" s="552"/>
      <c r="U22" s="552"/>
      <c r="V22" s="553"/>
      <c r="W22" s="557" t="s">
        <v>160</v>
      </c>
      <c r="X22" s="543"/>
      <c r="Y22" s="544"/>
      <c r="Z22" s="420" t="s">
        <v>1</v>
      </c>
      <c r="AA22" s="425"/>
      <c r="AB22" s="425"/>
      <c r="AC22" s="425"/>
      <c r="AD22" s="425"/>
      <c r="AE22" s="425"/>
      <c r="AF22" s="425"/>
      <c r="AG22" s="415"/>
      <c r="AH22" s="570" t="s">
        <v>161</v>
      </c>
      <c r="AI22" s="425"/>
      <c r="AJ22" s="425"/>
      <c r="AK22" s="425"/>
      <c r="AL22" s="415"/>
      <c r="AM22" s="570" t="s">
        <v>162</v>
      </c>
      <c r="AN22" s="571"/>
      <c r="AO22" s="571"/>
      <c r="AP22" s="571"/>
      <c r="AQ22" s="571"/>
      <c r="AR22" s="572"/>
      <c r="AS22" s="551" t="s">
        <v>159</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163</v>
      </c>
      <c r="AZ23" s="369"/>
      <c r="BA23" s="369"/>
      <c r="BB23" s="369"/>
      <c r="BC23" s="369"/>
      <c r="BD23" s="369"/>
      <c r="BE23" s="369"/>
      <c r="BF23" s="369"/>
      <c r="BG23" s="369"/>
      <c r="BH23" s="369"/>
      <c r="BI23" s="369"/>
      <c r="BJ23" s="369"/>
      <c r="BK23" s="369"/>
      <c r="BL23" s="369"/>
      <c r="BM23" s="370"/>
      <c r="BN23" s="408">
        <v>140727154</v>
      </c>
      <c r="BO23" s="409"/>
      <c r="BP23" s="409"/>
      <c r="BQ23" s="409"/>
      <c r="BR23" s="409"/>
      <c r="BS23" s="409"/>
      <c r="BT23" s="409"/>
      <c r="BU23" s="410"/>
      <c r="BV23" s="408">
        <v>142629103</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c r="A24" s="166"/>
      <c r="B24" s="545"/>
      <c r="C24" s="546"/>
      <c r="D24" s="547"/>
      <c r="E24" s="458" t="s">
        <v>164</v>
      </c>
      <c r="F24" s="438"/>
      <c r="G24" s="438"/>
      <c r="H24" s="438"/>
      <c r="I24" s="438"/>
      <c r="J24" s="438"/>
      <c r="K24" s="439"/>
      <c r="L24" s="459">
        <v>1</v>
      </c>
      <c r="M24" s="460"/>
      <c r="N24" s="460"/>
      <c r="O24" s="460"/>
      <c r="P24" s="499"/>
      <c r="Q24" s="459">
        <v>10500</v>
      </c>
      <c r="R24" s="460"/>
      <c r="S24" s="460"/>
      <c r="T24" s="460"/>
      <c r="U24" s="460"/>
      <c r="V24" s="499"/>
      <c r="W24" s="558"/>
      <c r="X24" s="546"/>
      <c r="Y24" s="547"/>
      <c r="Z24" s="458" t="s">
        <v>165</v>
      </c>
      <c r="AA24" s="438"/>
      <c r="AB24" s="438"/>
      <c r="AC24" s="438"/>
      <c r="AD24" s="438"/>
      <c r="AE24" s="438"/>
      <c r="AF24" s="438"/>
      <c r="AG24" s="439"/>
      <c r="AH24" s="459">
        <v>1914</v>
      </c>
      <c r="AI24" s="460"/>
      <c r="AJ24" s="460"/>
      <c r="AK24" s="460"/>
      <c r="AL24" s="499"/>
      <c r="AM24" s="459">
        <v>5996562</v>
      </c>
      <c r="AN24" s="460"/>
      <c r="AO24" s="460"/>
      <c r="AP24" s="460"/>
      <c r="AQ24" s="460"/>
      <c r="AR24" s="499"/>
      <c r="AS24" s="459">
        <v>3133</v>
      </c>
      <c r="AT24" s="460"/>
      <c r="AU24" s="460"/>
      <c r="AV24" s="460"/>
      <c r="AW24" s="460"/>
      <c r="AX24" s="461"/>
      <c r="AY24" s="578" t="s">
        <v>166</v>
      </c>
      <c r="AZ24" s="579"/>
      <c r="BA24" s="579"/>
      <c r="BB24" s="579"/>
      <c r="BC24" s="579"/>
      <c r="BD24" s="579"/>
      <c r="BE24" s="579"/>
      <c r="BF24" s="579"/>
      <c r="BG24" s="579"/>
      <c r="BH24" s="579"/>
      <c r="BI24" s="579"/>
      <c r="BJ24" s="579"/>
      <c r="BK24" s="579"/>
      <c r="BL24" s="579"/>
      <c r="BM24" s="580"/>
      <c r="BN24" s="408">
        <v>40490063</v>
      </c>
      <c r="BO24" s="409"/>
      <c r="BP24" s="409"/>
      <c r="BQ24" s="409"/>
      <c r="BR24" s="409"/>
      <c r="BS24" s="409"/>
      <c r="BT24" s="409"/>
      <c r="BU24" s="410"/>
      <c r="BV24" s="408">
        <v>46532860</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c r="A25" s="166"/>
      <c r="B25" s="545"/>
      <c r="C25" s="546"/>
      <c r="D25" s="547"/>
      <c r="E25" s="458" t="s">
        <v>167</v>
      </c>
      <c r="F25" s="438"/>
      <c r="G25" s="438"/>
      <c r="H25" s="438"/>
      <c r="I25" s="438"/>
      <c r="J25" s="438"/>
      <c r="K25" s="439"/>
      <c r="L25" s="459">
        <v>2</v>
      </c>
      <c r="M25" s="460"/>
      <c r="N25" s="460"/>
      <c r="O25" s="460"/>
      <c r="P25" s="499"/>
      <c r="Q25" s="459">
        <v>8300</v>
      </c>
      <c r="R25" s="460"/>
      <c r="S25" s="460"/>
      <c r="T25" s="460"/>
      <c r="U25" s="460"/>
      <c r="V25" s="499"/>
      <c r="W25" s="558"/>
      <c r="X25" s="546"/>
      <c r="Y25" s="547"/>
      <c r="Z25" s="458" t="s">
        <v>168</v>
      </c>
      <c r="AA25" s="438"/>
      <c r="AB25" s="438"/>
      <c r="AC25" s="438"/>
      <c r="AD25" s="438"/>
      <c r="AE25" s="438"/>
      <c r="AF25" s="438"/>
      <c r="AG25" s="439"/>
      <c r="AH25" s="459">
        <v>386</v>
      </c>
      <c r="AI25" s="460"/>
      <c r="AJ25" s="460"/>
      <c r="AK25" s="460"/>
      <c r="AL25" s="499"/>
      <c r="AM25" s="459">
        <v>1101644</v>
      </c>
      <c r="AN25" s="460"/>
      <c r="AO25" s="460"/>
      <c r="AP25" s="460"/>
      <c r="AQ25" s="460"/>
      <c r="AR25" s="499"/>
      <c r="AS25" s="459">
        <v>2854</v>
      </c>
      <c r="AT25" s="460"/>
      <c r="AU25" s="460"/>
      <c r="AV25" s="460"/>
      <c r="AW25" s="460"/>
      <c r="AX25" s="461"/>
      <c r="AY25" s="368" t="s">
        <v>169</v>
      </c>
      <c r="AZ25" s="369"/>
      <c r="BA25" s="369"/>
      <c r="BB25" s="369"/>
      <c r="BC25" s="369"/>
      <c r="BD25" s="369"/>
      <c r="BE25" s="369"/>
      <c r="BF25" s="369"/>
      <c r="BG25" s="369"/>
      <c r="BH25" s="369"/>
      <c r="BI25" s="369"/>
      <c r="BJ25" s="369"/>
      <c r="BK25" s="369"/>
      <c r="BL25" s="369"/>
      <c r="BM25" s="370"/>
      <c r="BN25" s="371">
        <v>16033097</v>
      </c>
      <c r="BO25" s="372"/>
      <c r="BP25" s="372"/>
      <c r="BQ25" s="372"/>
      <c r="BR25" s="372"/>
      <c r="BS25" s="372"/>
      <c r="BT25" s="372"/>
      <c r="BU25" s="373"/>
      <c r="BV25" s="371">
        <v>11812418</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c r="A26" s="166"/>
      <c r="B26" s="545"/>
      <c r="C26" s="546"/>
      <c r="D26" s="547"/>
      <c r="E26" s="458" t="s">
        <v>170</v>
      </c>
      <c r="F26" s="438"/>
      <c r="G26" s="438"/>
      <c r="H26" s="438"/>
      <c r="I26" s="438"/>
      <c r="J26" s="438"/>
      <c r="K26" s="439"/>
      <c r="L26" s="459">
        <v>1</v>
      </c>
      <c r="M26" s="460"/>
      <c r="N26" s="460"/>
      <c r="O26" s="460"/>
      <c r="P26" s="499"/>
      <c r="Q26" s="459">
        <v>7400</v>
      </c>
      <c r="R26" s="460"/>
      <c r="S26" s="460"/>
      <c r="T26" s="460"/>
      <c r="U26" s="460"/>
      <c r="V26" s="499"/>
      <c r="W26" s="558"/>
      <c r="X26" s="546"/>
      <c r="Y26" s="547"/>
      <c r="Z26" s="458" t="s">
        <v>171</v>
      </c>
      <c r="AA26" s="568"/>
      <c r="AB26" s="568"/>
      <c r="AC26" s="568"/>
      <c r="AD26" s="568"/>
      <c r="AE26" s="568"/>
      <c r="AF26" s="568"/>
      <c r="AG26" s="569"/>
      <c r="AH26" s="459">
        <v>167</v>
      </c>
      <c r="AI26" s="460"/>
      <c r="AJ26" s="460"/>
      <c r="AK26" s="460"/>
      <c r="AL26" s="499"/>
      <c r="AM26" s="459">
        <v>543752</v>
      </c>
      <c r="AN26" s="460"/>
      <c r="AO26" s="460"/>
      <c r="AP26" s="460"/>
      <c r="AQ26" s="460"/>
      <c r="AR26" s="499"/>
      <c r="AS26" s="459">
        <v>3256</v>
      </c>
      <c r="AT26" s="460"/>
      <c r="AU26" s="460"/>
      <c r="AV26" s="460"/>
      <c r="AW26" s="460"/>
      <c r="AX26" s="461"/>
      <c r="AY26" s="411" t="s">
        <v>172</v>
      </c>
      <c r="AZ26" s="412"/>
      <c r="BA26" s="412"/>
      <c r="BB26" s="412"/>
      <c r="BC26" s="412"/>
      <c r="BD26" s="412"/>
      <c r="BE26" s="412"/>
      <c r="BF26" s="412"/>
      <c r="BG26" s="412"/>
      <c r="BH26" s="412"/>
      <c r="BI26" s="412"/>
      <c r="BJ26" s="412"/>
      <c r="BK26" s="412"/>
      <c r="BL26" s="412"/>
      <c r="BM26" s="413"/>
      <c r="BN26" s="408" t="s">
        <v>124</v>
      </c>
      <c r="BO26" s="409"/>
      <c r="BP26" s="409"/>
      <c r="BQ26" s="409"/>
      <c r="BR26" s="409"/>
      <c r="BS26" s="409"/>
      <c r="BT26" s="409"/>
      <c r="BU26" s="410"/>
      <c r="BV26" s="408" t="s">
        <v>173</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c r="A27" s="166"/>
      <c r="B27" s="545"/>
      <c r="C27" s="546"/>
      <c r="D27" s="547"/>
      <c r="E27" s="458" t="s">
        <v>174</v>
      </c>
      <c r="F27" s="438"/>
      <c r="G27" s="438"/>
      <c r="H27" s="438"/>
      <c r="I27" s="438"/>
      <c r="J27" s="438"/>
      <c r="K27" s="439"/>
      <c r="L27" s="459">
        <v>1</v>
      </c>
      <c r="M27" s="460"/>
      <c r="N27" s="460"/>
      <c r="O27" s="460"/>
      <c r="P27" s="499"/>
      <c r="Q27" s="459">
        <v>6300</v>
      </c>
      <c r="R27" s="460"/>
      <c r="S27" s="460"/>
      <c r="T27" s="460"/>
      <c r="U27" s="460"/>
      <c r="V27" s="499"/>
      <c r="W27" s="558"/>
      <c r="X27" s="546"/>
      <c r="Y27" s="547"/>
      <c r="Z27" s="458" t="s">
        <v>175</v>
      </c>
      <c r="AA27" s="438"/>
      <c r="AB27" s="438"/>
      <c r="AC27" s="438"/>
      <c r="AD27" s="438"/>
      <c r="AE27" s="438"/>
      <c r="AF27" s="438"/>
      <c r="AG27" s="439"/>
      <c r="AH27" s="459">
        <v>88</v>
      </c>
      <c r="AI27" s="460"/>
      <c r="AJ27" s="460"/>
      <c r="AK27" s="460"/>
      <c r="AL27" s="499"/>
      <c r="AM27" s="459">
        <v>351820</v>
      </c>
      <c r="AN27" s="460"/>
      <c r="AO27" s="460"/>
      <c r="AP27" s="460"/>
      <c r="AQ27" s="460"/>
      <c r="AR27" s="499"/>
      <c r="AS27" s="459">
        <v>3998</v>
      </c>
      <c r="AT27" s="460"/>
      <c r="AU27" s="460"/>
      <c r="AV27" s="460"/>
      <c r="AW27" s="460"/>
      <c r="AX27" s="461"/>
      <c r="AY27" s="500" t="s">
        <v>176</v>
      </c>
      <c r="AZ27" s="501"/>
      <c r="BA27" s="501"/>
      <c r="BB27" s="501"/>
      <c r="BC27" s="501"/>
      <c r="BD27" s="501"/>
      <c r="BE27" s="501"/>
      <c r="BF27" s="501"/>
      <c r="BG27" s="501"/>
      <c r="BH27" s="501"/>
      <c r="BI27" s="501"/>
      <c r="BJ27" s="501"/>
      <c r="BK27" s="501"/>
      <c r="BL27" s="501"/>
      <c r="BM27" s="502"/>
      <c r="BN27" s="581" t="s">
        <v>124</v>
      </c>
      <c r="BO27" s="582"/>
      <c r="BP27" s="582"/>
      <c r="BQ27" s="582"/>
      <c r="BR27" s="582"/>
      <c r="BS27" s="582"/>
      <c r="BT27" s="582"/>
      <c r="BU27" s="583"/>
      <c r="BV27" s="581" t="s">
        <v>173</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c r="A28" s="166"/>
      <c r="B28" s="545"/>
      <c r="C28" s="546"/>
      <c r="D28" s="547"/>
      <c r="E28" s="458" t="s">
        <v>177</v>
      </c>
      <c r="F28" s="438"/>
      <c r="G28" s="438"/>
      <c r="H28" s="438"/>
      <c r="I28" s="438"/>
      <c r="J28" s="438"/>
      <c r="K28" s="439"/>
      <c r="L28" s="459">
        <v>1</v>
      </c>
      <c r="M28" s="460"/>
      <c r="N28" s="460"/>
      <c r="O28" s="460"/>
      <c r="P28" s="499"/>
      <c r="Q28" s="459">
        <v>5600</v>
      </c>
      <c r="R28" s="460"/>
      <c r="S28" s="460"/>
      <c r="T28" s="460"/>
      <c r="U28" s="460"/>
      <c r="V28" s="499"/>
      <c r="W28" s="558"/>
      <c r="X28" s="546"/>
      <c r="Y28" s="547"/>
      <c r="Z28" s="458" t="s">
        <v>178</v>
      </c>
      <c r="AA28" s="438"/>
      <c r="AB28" s="438"/>
      <c r="AC28" s="438"/>
      <c r="AD28" s="438"/>
      <c r="AE28" s="438"/>
      <c r="AF28" s="438"/>
      <c r="AG28" s="439"/>
      <c r="AH28" s="459" t="s">
        <v>173</v>
      </c>
      <c r="AI28" s="460"/>
      <c r="AJ28" s="460"/>
      <c r="AK28" s="460"/>
      <c r="AL28" s="499"/>
      <c r="AM28" s="459" t="s">
        <v>124</v>
      </c>
      <c r="AN28" s="460"/>
      <c r="AO28" s="460"/>
      <c r="AP28" s="460"/>
      <c r="AQ28" s="460"/>
      <c r="AR28" s="499"/>
      <c r="AS28" s="459" t="s">
        <v>124</v>
      </c>
      <c r="AT28" s="460"/>
      <c r="AU28" s="460"/>
      <c r="AV28" s="460"/>
      <c r="AW28" s="460"/>
      <c r="AX28" s="461"/>
      <c r="AY28" s="584" t="s">
        <v>179</v>
      </c>
      <c r="AZ28" s="585"/>
      <c r="BA28" s="585"/>
      <c r="BB28" s="586"/>
      <c r="BC28" s="368" t="s">
        <v>42</v>
      </c>
      <c r="BD28" s="369"/>
      <c r="BE28" s="369"/>
      <c r="BF28" s="369"/>
      <c r="BG28" s="369"/>
      <c r="BH28" s="369"/>
      <c r="BI28" s="369"/>
      <c r="BJ28" s="369"/>
      <c r="BK28" s="369"/>
      <c r="BL28" s="369"/>
      <c r="BM28" s="370"/>
      <c r="BN28" s="371">
        <v>5235155</v>
      </c>
      <c r="BO28" s="372"/>
      <c r="BP28" s="372"/>
      <c r="BQ28" s="372"/>
      <c r="BR28" s="372"/>
      <c r="BS28" s="372"/>
      <c r="BT28" s="372"/>
      <c r="BU28" s="373"/>
      <c r="BV28" s="371">
        <v>3646162</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c r="A29" s="166"/>
      <c r="B29" s="545"/>
      <c r="C29" s="546"/>
      <c r="D29" s="547"/>
      <c r="E29" s="458" t="s">
        <v>180</v>
      </c>
      <c r="F29" s="438"/>
      <c r="G29" s="438"/>
      <c r="H29" s="438"/>
      <c r="I29" s="438"/>
      <c r="J29" s="438"/>
      <c r="K29" s="439"/>
      <c r="L29" s="459">
        <v>28</v>
      </c>
      <c r="M29" s="460"/>
      <c r="N29" s="460"/>
      <c r="O29" s="460"/>
      <c r="P29" s="499"/>
      <c r="Q29" s="459">
        <v>5100</v>
      </c>
      <c r="R29" s="460"/>
      <c r="S29" s="460"/>
      <c r="T29" s="460"/>
      <c r="U29" s="460"/>
      <c r="V29" s="499"/>
      <c r="W29" s="559"/>
      <c r="X29" s="560"/>
      <c r="Y29" s="561"/>
      <c r="Z29" s="458" t="s">
        <v>181</v>
      </c>
      <c r="AA29" s="438"/>
      <c r="AB29" s="438"/>
      <c r="AC29" s="438"/>
      <c r="AD29" s="438"/>
      <c r="AE29" s="438"/>
      <c r="AF29" s="438"/>
      <c r="AG29" s="439"/>
      <c r="AH29" s="459">
        <v>2002</v>
      </c>
      <c r="AI29" s="460"/>
      <c r="AJ29" s="460"/>
      <c r="AK29" s="460"/>
      <c r="AL29" s="499"/>
      <c r="AM29" s="459">
        <v>6348382</v>
      </c>
      <c r="AN29" s="460"/>
      <c r="AO29" s="460"/>
      <c r="AP29" s="460"/>
      <c r="AQ29" s="460"/>
      <c r="AR29" s="499"/>
      <c r="AS29" s="459">
        <v>3171</v>
      </c>
      <c r="AT29" s="460"/>
      <c r="AU29" s="460"/>
      <c r="AV29" s="460"/>
      <c r="AW29" s="460"/>
      <c r="AX29" s="461"/>
      <c r="AY29" s="587"/>
      <c r="AZ29" s="588"/>
      <c r="BA29" s="588"/>
      <c r="BB29" s="589"/>
      <c r="BC29" s="442" t="s">
        <v>182</v>
      </c>
      <c r="BD29" s="443"/>
      <c r="BE29" s="443"/>
      <c r="BF29" s="443"/>
      <c r="BG29" s="443"/>
      <c r="BH29" s="443"/>
      <c r="BI29" s="443"/>
      <c r="BJ29" s="443"/>
      <c r="BK29" s="443"/>
      <c r="BL29" s="443"/>
      <c r="BM29" s="444"/>
      <c r="BN29" s="408">
        <v>1135097</v>
      </c>
      <c r="BO29" s="409"/>
      <c r="BP29" s="409"/>
      <c r="BQ29" s="409"/>
      <c r="BR29" s="409"/>
      <c r="BS29" s="409"/>
      <c r="BT29" s="409"/>
      <c r="BU29" s="410"/>
      <c r="BV29" s="408">
        <v>1134581</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183</v>
      </c>
      <c r="X30" s="566"/>
      <c r="Y30" s="566"/>
      <c r="Z30" s="566"/>
      <c r="AA30" s="566"/>
      <c r="AB30" s="566"/>
      <c r="AC30" s="566"/>
      <c r="AD30" s="566"/>
      <c r="AE30" s="566"/>
      <c r="AF30" s="566"/>
      <c r="AG30" s="567"/>
      <c r="AH30" s="524">
        <v>97.8</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6346737</v>
      </c>
      <c r="BO30" s="582"/>
      <c r="BP30" s="582"/>
      <c r="BQ30" s="582"/>
      <c r="BR30" s="582"/>
      <c r="BS30" s="582"/>
      <c r="BT30" s="582"/>
      <c r="BU30" s="583"/>
      <c r="BV30" s="581">
        <v>8800742</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32" t="s">
        <v>190</v>
      </c>
      <c r="D33" s="432"/>
      <c r="E33" s="397" t="s">
        <v>191</v>
      </c>
      <c r="F33" s="397"/>
      <c r="G33" s="397"/>
      <c r="H33" s="397"/>
      <c r="I33" s="397"/>
      <c r="J33" s="397"/>
      <c r="K33" s="397"/>
      <c r="L33" s="397"/>
      <c r="M33" s="397"/>
      <c r="N33" s="397"/>
      <c r="O33" s="397"/>
      <c r="P33" s="397"/>
      <c r="Q33" s="397"/>
      <c r="R33" s="397"/>
      <c r="S33" s="397"/>
      <c r="T33" s="195"/>
      <c r="U33" s="432" t="s">
        <v>190</v>
      </c>
      <c r="V33" s="432"/>
      <c r="W33" s="397" t="s">
        <v>191</v>
      </c>
      <c r="X33" s="397"/>
      <c r="Y33" s="397"/>
      <c r="Z33" s="397"/>
      <c r="AA33" s="397"/>
      <c r="AB33" s="397"/>
      <c r="AC33" s="397"/>
      <c r="AD33" s="397"/>
      <c r="AE33" s="397"/>
      <c r="AF33" s="397"/>
      <c r="AG33" s="397"/>
      <c r="AH33" s="397"/>
      <c r="AI33" s="397"/>
      <c r="AJ33" s="397"/>
      <c r="AK33" s="397"/>
      <c r="AL33" s="195"/>
      <c r="AM33" s="432" t="s">
        <v>192</v>
      </c>
      <c r="AN33" s="432"/>
      <c r="AO33" s="397" t="s">
        <v>193</v>
      </c>
      <c r="AP33" s="397"/>
      <c r="AQ33" s="397"/>
      <c r="AR33" s="397"/>
      <c r="AS33" s="397"/>
      <c r="AT33" s="397"/>
      <c r="AU33" s="397"/>
      <c r="AV33" s="397"/>
      <c r="AW33" s="397"/>
      <c r="AX33" s="397"/>
      <c r="AY33" s="397"/>
      <c r="AZ33" s="397"/>
      <c r="BA33" s="397"/>
      <c r="BB33" s="397"/>
      <c r="BC33" s="397"/>
      <c r="BD33" s="196"/>
      <c r="BE33" s="397" t="s">
        <v>194</v>
      </c>
      <c r="BF33" s="397"/>
      <c r="BG33" s="397" t="s">
        <v>195</v>
      </c>
      <c r="BH33" s="397"/>
      <c r="BI33" s="397"/>
      <c r="BJ33" s="397"/>
      <c r="BK33" s="397"/>
      <c r="BL33" s="397"/>
      <c r="BM33" s="397"/>
      <c r="BN33" s="397"/>
      <c r="BO33" s="397"/>
      <c r="BP33" s="397"/>
      <c r="BQ33" s="397"/>
      <c r="BR33" s="397"/>
      <c r="BS33" s="397"/>
      <c r="BT33" s="397"/>
      <c r="BU33" s="397"/>
      <c r="BV33" s="196"/>
      <c r="BW33" s="432" t="s">
        <v>194</v>
      </c>
      <c r="BX33" s="432"/>
      <c r="BY33" s="397" t="s">
        <v>196</v>
      </c>
      <c r="BZ33" s="397"/>
      <c r="CA33" s="397"/>
      <c r="CB33" s="397"/>
      <c r="CC33" s="397"/>
      <c r="CD33" s="397"/>
      <c r="CE33" s="397"/>
      <c r="CF33" s="397"/>
      <c r="CG33" s="397"/>
      <c r="CH33" s="397"/>
      <c r="CI33" s="397"/>
      <c r="CJ33" s="397"/>
      <c r="CK33" s="397"/>
      <c r="CL33" s="397"/>
      <c r="CM33" s="397"/>
      <c r="CN33" s="195"/>
      <c r="CO33" s="432" t="s">
        <v>190</v>
      </c>
      <c r="CP33" s="432"/>
      <c r="CQ33" s="397" t="s">
        <v>197</v>
      </c>
      <c r="CR33" s="397"/>
      <c r="CS33" s="397"/>
      <c r="CT33" s="397"/>
      <c r="CU33" s="397"/>
      <c r="CV33" s="397"/>
      <c r="CW33" s="397"/>
      <c r="CX33" s="397"/>
      <c r="CY33" s="397"/>
      <c r="CZ33" s="397"/>
      <c r="DA33" s="397"/>
      <c r="DB33" s="397"/>
      <c r="DC33" s="397"/>
      <c r="DD33" s="397"/>
      <c r="DE33" s="397"/>
      <c r="DF33" s="195"/>
      <c r="DG33" s="593" t="s">
        <v>198</v>
      </c>
      <c r="DH33" s="593"/>
      <c r="DI33" s="197"/>
      <c r="DJ33" s="165"/>
      <c r="DK33" s="165"/>
      <c r="DL33" s="165"/>
      <c r="DM33" s="165"/>
      <c r="DN33" s="165"/>
      <c r="DO33" s="165"/>
    </row>
    <row r="34" spans="1:119" ht="32.25" customHeight="1">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5</v>
      </c>
      <c r="V34" s="594"/>
      <c r="W34" s="595" t="str">
        <f>IF('各会計、関係団体の財政状況及び健全化判断比率'!B28="","",'各会計、関係団体の財政状況及び健全化判断比率'!B28)</f>
        <v>国民健康保険事業特別会計</v>
      </c>
      <c r="X34" s="595"/>
      <c r="Y34" s="595"/>
      <c r="Z34" s="595"/>
      <c r="AA34" s="595"/>
      <c r="AB34" s="595"/>
      <c r="AC34" s="595"/>
      <c r="AD34" s="595"/>
      <c r="AE34" s="595"/>
      <c r="AF34" s="595"/>
      <c r="AG34" s="595"/>
      <c r="AH34" s="595"/>
      <c r="AI34" s="595"/>
      <c r="AJ34" s="595"/>
      <c r="AK34" s="595"/>
      <c r="AL34" s="193"/>
      <c r="AM34" s="594">
        <f>IF(AO34="","",MAX(C34:D43,U34:V43)+1)</f>
        <v>9</v>
      </c>
      <c r="AN34" s="594"/>
      <c r="AO34" s="595" t="str">
        <f>IF('各会計、関係団体の財政状況及び健全化判断比率'!B32="","",'各会計、関係団体の財政状況及び健全化判断比率'!B32)</f>
        <v>水道事業会計</v>
      </c>
      <c r="AP34" s="595"/>
      <c r="AQ34" s="595"/>
      <c r="AR34" s="595"/>
      <c r="AS34" s="595"/>
      <c r="AT34" s="595"/>
      <c r="AU34" s="595"/>
      <c r="AV34" s="595"/>
      <c r="AW34" s="595"/>
      <c r="AX34" s="595"/>
      <c r="AY34" s="595"/>
      <c r="AZ34" s="595"/>
      <c r="BA34" s="595"/>
      <c r="BB34" s="595"/>
      <c r="BC34" s="595"/>
      <c r="BD34" s="193"/>
      <c r="BE34" s="594">
        <f>IF(BG34="","",MAX(C34:D43,U34:V43,AM34:AN43)+1)</f>
        <v>13</v>
      </c>
      <c r="BF34" s="594"/>
      <c r="BG34" s="595" t="str">
        <f>IF('各会計、関係団体の財政状況及び健全化判断比率'!B36="","",'各会計、関係団体の財政状況及び健全化判断比率'!B36)</f>
        <v>地方卸売市場事業特別会計</v>
      </c>
      <c r="BH34" s="595"/>
      <c r="BI34" s="595"/>
      <c r="BJ34" s="595"/>
      <c r="BK34" s="595"/>
      <c r="BL34" s="595"/>
      <c r="BM34" s="595"/>
      <c r="BN34" s="595"/>
      <c r="BO34" s="595"/>
      <c r="BP34" s="595"/>
      <c r="BQ34" s="595"/>
      <c r="BR34" s="595"/>
      <c r="BS34" s="595"/>
      <c r="BT34" s="595"/>
      <c r="BU34" s="595"/>
      <c r="BV34" s="193"/>
      <c r="BW34" s="594">
        <f>IF(BY34="","",MAX(C34:D43,U34:V43,AM34:AN43,BE34:BF43)+1)</f>
        <v>15</v>
      </c>
      <c r="BX34" s="594"/>
      <c r="BY34" s="595" t="str">
        <f>IF('各会計、関係団体の財政状況及び健全化判断比率'!B68="","",'各会計、関係団体の財政状況及び健全化判断比率'!B68)</f>
        <v>函館圏公立大学広域連合</v>
      </c>
      <c r="BZ34" s="595"/>
      <c r="CA34" s="595"/>
      <c r="CB34" s="595"/>
      <c r="CC34" s="595"/>
      <c r="CD34" s="595"/>
      <c r="CE34" s="595"/>
      <c r="CF34" s="595"/>
      <c r="CG34" s="595"/>
      <c r="CH34" s="595"/>
      <c r="CI34" s="595"/>
      <c r="CJ34" s="595"/>
      <c r="CK34" s="595"/>
      <c r="CL34" s="595"/>
      <c r="CM34" s="595"/>
      <c r="CN34" s="193"/>
      <c r="CO34" s="594">
        <f>IF(CQ34="","",MAX(C34:D43,U34:V43,AM34:AN43,BE34:BF43,BW34:BX43)+1)</f>
        <v>17</v>
      </c>
      <c r="CP34" s="594"/>
      <c r="CQ34" s="595" t="str">
        <f>IF('各会計、関係団体の財政状況及び健全化判断比率'!BS7="","",'各会計、関係団体の財政状況及び健全化判断比率'!BS7)</f>
        <v>函館バス</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c r="A35" s="166"/>
      <c r="B35" s="192"/>
      <c r="C35" s="594">
        <f>IF(E35="","",C34+1)</f>
        <v>2</v>
      </c>
      <c r="D35" s="594"/>
      <c r="E35" s="595" t="str">
        <f>IF('各会計、関係団体の財政状況及び健全化判断比率'!B8="","",'各会計、関係団体の財政状況及び健全化判断比率'!B8)</f>
        <v>港湾事業特別会計</v>
      </c>
      <c r="F35" s="595"/>
      <c r="G35" s="595"/>
      <c r="H35" s="595"/>
      <c r="I35" s="595"/>
      <c r="J35" s="595"/>
      <c r="K35" s="595"/>
      <c r="L35" s="595"/>
      <c r="M35" s="595"/>
      <c r="N35" s="595"/>
      <c r="O35" s="595"/>
      <c r="P35" s="595"/>
      <c r="Q35" s="595"/>
      <c r="R35" s="595"/>
      <c r="S35" s="595"/>
      <c r="T35" s="193"/>
      <c r="U35" s="594">
        <f>IF(W35="","",U34+1)</f>
        <v>6</v>
      </c>
      <c r="V35" s="594"/>
      <c r="W35" s="595" t="str">
        <f>IF('各会計、関係団体の財政状況及び健全化判断比率'!B29="","",'各会計、関係団体の財政状況及び健全化判断比率'!B29)</f>
        <v>自転車競走事業特別会計</v>
      </c>
      <c r="X35" s="595"/>
      <c r="Y35" s="595"/>
      <c r="Z35" s="595"/>
      <c r="AA35" s="595"/>
      <c r="AB35" s="595"/>
      <c r="AC35" s="595"/>
      <c r="AD35" s="595"/>
      <c r="AE35" s="595"/>
      <c r="AF35" s="595"/>
      <c r="AG35" s="595"/>
      <c r="AH35" s="595"/>
      <c r="AI35" s="595"/>
      <c r="AJ35" s="595"/>
      <c r="AK35" s="595"/>
      <c r="AL35" s="193"/>
      <c r="AM35" s="594">
        <f t="shared" ref="AM35:AM43" si="0">IF(AO35="","",AM34+1)</f>
        <v>10</v>
      </c>
      <c r="AN35" s="594"/>
      <c r="AO35" s="595" t="str">
        <f>IF('各会計、関係団体の財政状況及び健全化判断比率'!B33="","",'各会計、関係団体の財政状況及び健全化判断比率'!B33)</f>
        <v>公共下水道事業会計</v>
      </c>
      <c r="AP35" s="595"/>
      <c r="AQ35" s="595"/>
      <c r="AR35" s="595"/>
      <c r="AS35" s="595"/>
      <c r="AT35" s="595"/>
      <c r="AU35" s="595"/>
      <c r="AV35" s="595"/>
      <c r="AW35" s="595"/>
      <c r="AX35" s="595"/>
      <c r="AY35" s="595"/>
      <c r="AZ35" s="595"/>
      <c r="BA35" s="595"/>
      <c r="BB35" s="595"/>
      <c r="BC35" s="595"/>
      <c r="BD35" s="193"/>
      <c r="BE35" s="594">
        <f t="shared" ref="BE35:BE43" si="1">IF(BG35="","",BE34+1)</f>
        <v>14</v>
      </c>
      <c r="BF35" s="594"/>
      <c r="BG35" s="595" t="str">
        <f>IF('各会計、関係団体の財政状況及び健全化判断比率'!B37="","",'各会計、関係団体の財政状況及び健全化判断比率'!B37)</f>
        <v>発電事業特別会計</v>
      </c>
      <c r="BH35" s="595"/>
      <c r="BI35" s="595"/>
      <c r="BJ35" s="595"/>
      <c r="BK35" s="595"/>
      <c r="BL35" s="595"/>
      <c r="BM35" s="595"/>
      <c r="BN35" s="595"/>
      <c r="BO35" s="595"/>
      <c r="BP35" s="595"/>
      <c r="BQ35" s="595"/>
      <c r="BR35" s="595"/>
      <c r="BS35" s="595"/>
      <c r="BT35" s="595"/>
      <c r="BU35" s="595"/>
      <c r="BV35" s="193"/>
      <c r="BW35" s="594">
        <f t="shared" ref="BW35:BW43" si="2">IF(BY35="","",BW34+1)</f>
        <v>16</v>
      </c>
      <c r="BX35" s="594"/>
      <c r="BY35" s="595" t="str">
        <f>IF('各会計、関係団体の財政状況及び健全化判断比率'!B69="","",'各会計、関係団体の財政状況及び健全化判断比率'!B69)</f>
        <v>函館湾流域下水道事務組合</v>
      </c>
      <c r="BZ35" s="595"/>
      <c r="CA35" s="595"/>
      <c r="CB35" s="595"/>
      <c r="CC35" s="595"/>
      <c r="CD35" s="595"/>
      <c r="CE35" s="595"/>
      <c r="CF35" s="595"/>
      <c r="CG35" s="595"/>
      <c r="CH35" s="595"/>
      <c r="CI35" s="595"/>
      <c r="CJ35" s="595"/>
      <c r="CK35" s="595"/>
      <c r="CL35" s="595"/>
      <c r="CM35" s="595"/>
      <c r="CN35" s="193"/>
      <c r="CO35" s="594">
        <f t="shared" ref="CO35:CO43" si="3">IF(CQ35="","",CO34+1)</f>
        <v>18</v>
      </c>
      <c r="CP35" s="594"/>
      <c r="CQ35" s="595" t="str">
        <f>IF('各会計、関係団体の財政状況及び健全化判断比率'!BS8="","",'各会計、関係団体の財政状況及び健全化判断比率'!BS8)</f>
        <v>南北海道学術振興財団</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c r="A36" s="166"/>
      <c r="B36" s="192"/>
      <c r="C36" s="594">
        <f>IF(E36="","",C35+1)</f>
        <v>3</v>
      </c>
      <c r="D36" s="594"/>
      <c r="E36" s="595" t="str">
        <f>IF('各会計、関係団体の財政状況及び健全化判断比率'!B9="","",'各会計、関係団体の財政状況及び健全化判断比率'!B9)</f>
        <v>奨学資金特別会計</v>
      </c>
      <c r="F36" s="595"/>
      <c r="G36" s="595"/>
      <c r="H36" s="595"/>
      <c r="I36" s="595"/>
      <c r="J36" s="595"/>
      <c r="K36" s="595"/>
      <c r="L36" s="595"/>
      <c r="M36" s="595"/>
      <c r="N36" s="595"/>
      <c r="O36" s="595"/>
      <c r="P36" s="595"/>
      <c r="Q36" s="595"/>
      <c r="R36" s="595"/>
      <c r="S36" s="595"/>
      <c r="T36" s="193"/>
      <c r="U36" s="594">
        <f t="shared" ref="U36:U43" si="4">IF(W36="","",U35+1)</f>
        <v>7</v>
      </c>
      <c r="V36" s="594"/>
      <c r="W36" s="595" t="str">
        <f>IF('各会計、関係団体の財政状況及び健全化判断比率'!B30="","",'各会計、関係団体の財政状況及び健全化判断比率'!B30)</f>
        <v>介護保険事業特別会計</v>
      </c>
      <c r="X36" s="595"/>
      <c r="Y36" s="595"/>
      <c r="Z36" s="595"/>
      <c r="AA36" s="595"/>
      <c r="AB36" s="595"/>
      <c r="AC36" s="595"/>
      <c r="AD36" s="595"/>
      <c r="AE36" s="595"/>
      <c r="AF36" s="595"/>
      <c r="AG36" s="595"/>
      <c r="AH36" s="595"/>
      <c r="AI36" s="595"/>
      <c r="AJ36" s="595"/>
      <c r="AK36" s="595"/>
      <c r="AL36" s="193"/>
      <c r="AM36" s="594">
        <f t="shared" si="0"/>
        <v>11</v>
      </c>
      <c r="AN36" s="594"/>
      <c r="AO36" s="595" t="str">
        <f>IF('各会計、関係団体の財政状況及び健全化判断比率'!B34="","",'各会計、関係団体の財政状況及び健全化判断比率'!B34)</f>
        <v>交通事業会計</v>
      </c>
      <c r="AP36" s="595"/>
      <c r="AQ36" s="595"/>
      <c r="AR36" s="595"/>
      <c r="AS36" s="595"/>
      <c r="AT36" s="595"/>
      <c r="AU36" s="595"/>
      <c r="AV36" s="595"/>
      <c r="AW36" s="595"/>
      <c r="AX36" s="595"/>
      <c r="AY36" s="595"/>
      <c r="AZ36" s="595"/>
      <c r="BA36" s="595"/>
      <c r="BB36" s="595"/>
      <c r="BC36" s="595"/>
      <c r="BD36" s="193"/>
      <c r="BE36" s="594" t="str">
        <f t="shared" si="1"/>
        <v/>
      </c>
      <c r="BF36" s="594"/>
      <c r="BG36" s="595"/>
      <c r="BH36" s="595"/>
      <c r="BI36" s="595"/>
      <c r="BJ36" s="595"/>
      <c r="BK36" s="595"/>
      <c r="BL36" s="595"/>
      <c r="BM36" s="595"/>
      <c r="BN36" s="595"/>
      <c r="BO36" s="595"/>
      <c r="BP36" s="595"/>
      <c r="BQ36" s="595"/>
      <c r="BR36" s="595"/>
      <c r="BS36" s="595"/>
      <c r="BT36" s="595"/>
      <c r="BU36" s="595"/>
      <c r="BV36" s="193"/>
      <c r="BW36" s="594" t="str">
        <f t="shared" si="2"/>
        <v/>
      </c>
      <c r="BX36" s="594"/>
      <c r="BY36" s="595" t="str">
        <f>IF('各会計、関係団体の財政状況及び健全化判断比率'!B70="","",'各会計、関係団体の財政状況及び健全化判断比率'!B70)</f>
        <v/>
      </c>
      <c r="BZ36" s="595"/>
      <c r="CA36" s="595"/>
      <c r="CB36" s="595"/>
      <c r="CC36" s="595"/>
      <c r="CD36" s="595"/>
      <c r="CE36" s="595"/>
      <c r="CF36" s="595"/>
      <c r="CG36" s="595"/>
      <c r="CH36" s="595"/>
      <c r="CI36" s="595"/>
      <c r="CJ36" s="595"/>
      <c r="CK36" s="595"/>
      <c r="CL36" s="595"/>
      <c r="CM36" s="595"/>
      <c r="CN36" s="193"/>
      <c r="CO36" s="594">
        <f t="shared" si="3"/>
        <v>19</v>
      </c>
      <c r="CP36" s="594"/>
      <c r="CQ36" s="595" t="str">
        <f>IF('各会計、関係団体の財政状況及び健全化判断比率'!BS9="","",'各会計、関係団体の財政状況及び健全化判断比率'!BS9)</f>
        <v>函館市土地開発公社</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v>
      </c>
      <c r="DH36" s="596"/>
      <c r="DI36" s="197"/>
      <c r="DJ36" s="165"/>
      <c r="DK36" s="165"/>
      <c r="DL36" s="165"/>
      <c r="DM36" s="165"/>
      <c r="DN36" s="165"/>
      <c r="DO36" s="165"/>
    </row>
    <row r="37" spans="1:119" ht="32.25" customHeight="1">
      <c r="A37" s="166"/>
      <c r="B37" s="192"/>
      <c r="C37" s="594">
        <f>IF(E37="","",C36+1)</f>
        <v>4</v>
      </c>
      <c r="D37" s="594"/>
      <c r="E37" s="595" t="str">
        <f>IF('各会計、関係団体の財政状況及び健全化判断比率'!B10="","",'各会計、関係団体の財政状況及び健全化判断比率'!B10)</f>
        <v>母子父子寡婦福祉資金貸付事業特別会計</v>
      </c>
      <c r="F37" s="595"/>
      <c r="G37" s="595"/>
      <c r="H37" s="595"/>
      <c r="I37" s="595"/>
      <c r="J37" s="595"/>
      <c r="K37" s="595"/>
      <c r="L37" s="595"/>
      <c r="M37" s="595"/>
      <c r="N37" s="595"/>
      <c r="O37" s="595"/>
      <c r="P37" s="595"/>
      <c r="Q37" s="595"/>
      <c r="R37" s="595"/>
      <c r="S37" s="595"/>
      <c r="T37" s="193"/>
      <c r="U37" s="594">
        <f t="shared" si="4"/>
        <v>8</v>
      </c>
      <c r="V37" s="594"/>
      <c r="W37" s="595" t="str">
        <f>IF('各会計、関係団体の財政状況及び健全化判断比率'!B31="","",'各会計、関係団体の財政状況及び健全化判断比率'!B31)</f>
        <v>後期高齢者医療事業特別会計</v>
      </c>
      <c r="X37" s="595"/>
      <c r="Y37" s="595"/>
      <c r="Z37" s="595"/>
      <c r="AA37" s="595"/>
      <c r="AB37" s="595"/>
      <c r="AC37" s="595"/>
      <c r="AD37" s="595"/>
      <c r="AE37" s="595"/>
      <c r="AF37" s="595"/>
      <c r="AG37" s="595"/>
      <c r="AH37" s="595"/>
      <c r="AI37" s="595"/>
      <c r="AJ37" s="595"/>
      <c r="AK37" s="595"/>
      <c r="AL37" s="193"/>
      <c r="AM37" s="594">
        <f t="shared" si="0"/>
        <v>12</v>
      </c>
      <c r="AN37" s="594"/>
      <c r="AO37" s="595" t="str">
        <f>IF('各会計、関係団体の財政状況及び健全化判断比率'!B35="","",'各会計、関係団体の財政状況及び健全化判断比率'!B35)</f>
        <v>病院事業会計</v>
      </c>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t="str">
        <f t="shared" si="2"/>
        <v/>
      </c>
      <c r="BX37" s="594"/>
      <c r="BY37" s="595" t="str">
        <f>IF('各会計、関係団体の財政状況及び健全化判断比率'!B71="","",'各会計、関係団体の財政状況及び健全化判断比率'!B71)</f>
        <v/>
      </c>
      <c r="BZ37" s="595"/>
      <c r="CA37" s="595"/>
      <c r="CB37" s="595"/>
      <c r="CC37" s="595"/>
      <c r="CD37" s="595"/>
      <c r="CE37" s="595"/>
      <c r="CF37" s="595"/>
      <c r="CG37" s="595"/>
      <c r="CH37" s="595"/>
      <c r="CI37" s="595"/>
      <c r="CJ37" s="595"/>
      <c r="CK37" s="595"/>
      <c r="CL37" s="595"/>
      <c r="CM37" s="595"/>
      <c r="CN37" s="193"/>
      <c r="CO37" s="594">
        <f t="shared" si="3"/>
        <v>20</v>
      </c>
      <c r="CP37" s="594"/>
      <c r="CQ37" s="595" t="str">
        <f>IF('各会計、関係団体の財政状況及び健全化判断比率'!BS10="","",'各会計、関係団体の財政状況及び健全化判断比率'!BS10)</f>
        <v>函館山ロープウェイ</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t="str">
        <f t="shared" si="2"/>
        <v/>
      </c>
      <c r="BX38" s="594"/>
      <c r="BY38" s="595" t="str">
        <f>IF('各会計、関係団体の財政状況及び健全化判断比率'!B72="","",'各会計、関係団体の財政状況及び健全化判断比率'!B72)</f>
        <v/>
      </c>
      <c r="BZ38" s="595"/>
      <c r="CA38" s="595"/>
      <c r="CB38" s="595"/>
      <c r="CC38" s="595"/>
      <c r="CD38" s="595"/>
      <c r="CE38" s="595"/>
      <c r="CF38" s="595"/>
      <c r="CG38" s="595"/>
      <c r="CH38" s="595"/>
      <c r="CI38" s="595"/>
      <c r="CJ38" s="595"/>
      <c r="CK38" s="595"/>
      <c r="CL38" s="595"/>
      <c r="CM38" s="595"/>
      <c r="CN38" s="193"/>
      <c r="CO38" s="594">
        <f t="shared" si="3"/>
        <v>21</v>
      </c>
      <c r="CP38" s="594"/>
      <c r="CQ38" s="595" t="str">
        <f>IF('各会計、関係団体の財政状況及び健全化判断比率'!BS11="","",'各会計、関係団体の財政状況及び健全化判断比率'!BS11)</f>
        <v>函館空港ビルデング</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t="str">
        <f t="shared" si="2"/>
        <v/>
      </c>
      <c r="BX39" s="594"/>
      <c r="BY39" s="595" t="str">
        <f>IF('各会計、関係団体の財政状況及び健全化判断比率'!B73="","",'各会計、関係団体の財政状況及び健全化判断比率'!B73)</f>
        <v/>
      </c>
      <c r="BZ39" s="595"/>
      <c r="CA39" s="595"/>
      <c r="CB39" s="595"/>
      <c r="CC39" s="595"/>
      <c r="CD39" s="595"/>
      <c r="CE39" s="595"/>
      <c r="CF39" s="595"/>
      <c r="CG39" s="595"/>
      <c r="CH39" s="595"/>
      <c r="CI39" s="595"/>
      <c r="CJ39" s="595"/>
      <c r="CK39" s="595"/>
      <c r="CL39" s="595"/>
      <c r="CM39" s="595"/>
      <c r="CN39" s="193"/>
      <c r="CO39" s="594">
        <f t="shared" si="3"/>
        <v>22</v>
      </c>
      <c r="CP39" s="594"/>
      <c r="CQ39" s="595" t="str">
        <f>IF('各会計、関係団体の財政状況及び健全化判断比率'!BS12="","",'各会計、関係団体の財政状況及び健全化判断比率'!BS12)</f>
        <v>はこだてティーエムオー</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t="str">
        <f t="shared" si="2"/>
        <v/>
      </c>
      <c r="BX40" s="594"/>
      <c r="BY40" s="595" t="str">
        <f>IF('各会計、関係団体の財政状況及び健全化判断比率'!B74="","",'各会計、関係団体の財政状況及び健全化判断比率'!B74)</f>
        <v/>
      </c>
      <c r="BZ40" s="595"/>
      <c r="CA40" s="595"/>
      <c r="CB40" s="595"/>
      <c r="CC40" s="595"/>
      <c r="CD40" s="595"/>
      <c r="CE40" s="595"/>
      <c r="CF40" s="595"/>
      <c r="CG40" s="595"/>
      <c r="CH40" s="595"/>
      <c r="CI40" s="595"/>
      <c r="CJ40" s="595"/>
      <c r="CK40" s="595"/>
      <c r="CL40" s="595"/>
      <c r="CM40" s="595"/>
      <c r="CN40" s="193"/>
      <c r="CO40" s="594">
        <f t="shared" si="3"/>
        <v>23</v>
      </c>
      <c r="CP40" s="594"/>
      <c r="CQ40" s="595" t="str">
        <f>IF('各会計、関係団体の財政状況及び健全化判断比率'!BS13="","",'各会計、関係団体の財政状況及び健全化判断比率'!BS13)</f>
        <v>函館市住宅都市施設公社</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t="str">
        <f t="shared" si="2"/>
        <v/>
      </c>
      <c r="BX41" s="594"/>
      <c r="BY41" s="595" t="str">
        <f>IF('各会計、関係団体の財政状況及び健全化判断比率'!B75="","",'各会計、関係団体の財政状況及び健全化判断比率'!B75)</f>
        <v/>
      </c>
      <c r="BZ41" s="595"/>
      <c r="CA41" s="595"/>
      <c r="CB41" s="595"/>
      <c r="CC41" s="595"/>
      <c r="CD41" s="595"/>
      <c r="CE41" s="595"/>
      <c r="CF41" s="595"/>
      <c r="CG41" s="595"/>
      <c r="CH41" s="595"/>
      <c r="CI41" s="595"/>
      <c r="CJ41" s="595"/>
      <c r="CK41" s="595"/>
      <c r="CL41" s="595"/>
      <c r="CM41" s="595"/>
      <c r="CN41" s="193"/>
      <c r="CO41" s="594">
        <f t="shared" si="3"/>
        <v>24</v>
      </c>
      <c r="CP41" s="594"/>
      <c r="CQ41" s="595" t="str">
        <f>IF('各会計、関係団体の財政状況及び健全化判断比率'!BS14="","",'各会計、関係団体の財政状況及び健全化判断比率'!BS14)</f>
        <v>函館市文化・スポーツ振興財団</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93"/>
      <c r="CO42" s="594">
        <f t="shared" si="3"/>
        <v>25</v>
      </c>
      <c r="CP42" s="594"/>
      <c r="CQ42" s="595" t="str">
        <f>IF('各会計、関係団体の財政状況及び健全化判断比率'!BS15="","",'各会計、関係団体の財政状況及び健全化判断比率'!BS15)</f>
        <v>函館市国際貿易センター</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f t="shared" si="3"/>
        <v>26</v>
      </c>
      <c r="CP43" s="594"/>
      <c r="CQ43" s="595" t="str">
        <f>IF('各会計、関係団体の財政状況及び健全化判断比率'!BS16="","",'各会計、関係団体の財政状況及び健全化判断比率'!BS16)</f>
        <v>函館国際水産・海洋都市推進機構</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203</v>
      </c>
    </row>
    <row r="50" spans="5:5">
      <c r="E50" s="167" t="s">
        <v>204</v>
      </c>
    </row>
    <row r="51" spans="5:5">
      <c r="E51" s="167" t="s">
        <v>205</v>
      </c>
    </row>
    <row r="52" spans="5:5">
      <c r="E52" s="167" t="s">
        <v>206</v>
      </c>
    </row>
    <row r="53" spans="5:5">
      <c r="E53" s="167" t="s">
        <v>207</v>
      </c>
    </row>
    <row r="54" spans="5:5"/>
    <row r="55" spans="5:5"/>
    <row r="56" spans="5:5"/>
    <row r="57" spans="5:5" hidden="1"/>
    <row r="58" spans="5:5" hidden="1"/>
    <row r="59" spans="5:5" hidden="1"/>
  </sheetData>
  <sheetProtection algorithmName="SHA-512" hashValue="qtOA/2lOoP+1BhrsTzZIx2KWWf++eCBw1Oh3yRHZlhq9Gfgp/NhyEb+0TNg5+NhJhecsYet+MG8RgGygo1ljmA==" saltValue="j0Ol+k2dCZcZ7TPy7G1em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c r="A34" s="22"/>
      <c r="B34" s="31"/>
      <c r="C34" s="1186" t="s">
        <v>562</v>
      </c>
      <c r="D34" s="1186"/>
      <c r="E34" s="1187"/>
      <c r="F34" s="32">
        <v>0.06</v>
      </c>
      <c r="G34" s="33" t="s">
        <v>563</v>
      </c>
      <c r="H34" s="33" t="s">
        <v>564</v>
      </c>
      <c r="I34" s="33" t="s">
        <v>565</v>
      </c>
      <c r="J34" s="34" t="s">
        <v>566</v>
      </c>
      <c r="K34" s="22"/>
      <c r="L34" s="22"/>
      <c r="M34" s="22"/>
      <c r="N34" s="22"/>
      <c r="O34" s="22"/>
      <c r="P34" s="22"/>
    </row>
    <row r="35" spans="1:16" ht="39" customHeight="1">
      <c r="A35" s="22"/>
      <c r="B35" s="35"/>
      <c r="C35" s="1180" t="s">
        <v>567</v>
      </c>
      <c r="D35" s="1181"/>
      <c r="E35" s="1182"/>
      <c r="F35" s="36">
        <v>3.08</v>
      </c>
      <c r="G35" s="37">
        <v>3.21</v>
      </c>
      <c r="H35" s="37">
        <v>3.42</v>
      </c>
      <c r="I35" s="37">
        <v>3.66</v>
      </c>
      <c r="J35" s="38">
        <v>3.97</v>
      </c>
      <c r="K35" s="22"/>
      <c r="L35" s="22"/>
      <c r="M35" s="22"/>
      <c r="N35" s="22"/>
      <c r="O35" s="22"/>
      <c r="P35" s="22"/>
    </row>
    <row r="36" spans="1:16" ht="39" customHeight="1">
      <c r="A36" s="22"/>
      <c r="B36" s="35"/>
      <c r="C36" s="1180" t="s">
        <v>568</v>
      </c>
      <c r="D36" s="1181"/>
      <c r="E36" s="1182"/>
      <c r="F36" s="36">
        <v>2.38</v>
      </c>
      <c r="G36" s="37">
        <v>2.66</v>
      </c>
      <c r="H36" s="37">
        <v>2.75</v>
      </c>
      <c r="I36" s="37">
        <v>2.96</v>
      </c>
      <c r="J36" s="38">
        <v>2.96</v>
      </c>
      <c r="K36" s="22"/>
      <c r="L36" s="22"/>
      <c r="M36" s="22"/>
      <c r="N36" s="22"/>
      <c r="O36" s="22"/>
      <c r="P36" s="22"/>
    </row>
    <row r="37" spans="1:16" ht="39" customHeight="1">
      <c r="A37" s="22"/>
      <c r="B37" s="35"/>
      <c r="C37" s="1180" t="s">
        <v>569</v>
      </c>
      <c r="D37" s="1181"/>
      <c r="E37" s="1182"/>
      <c r="F37" s="36">
        <v>2.0699999999999998</v>
      </c>
      <c r="G37" s="37">
        <v>3.65</v>
      </c>
      <c r="H37" s="37">
        <v>3.21</v>
      </c>
      <c r="I37" s="37">
        <v>2.09</v>
      </c>
      <c r="J37" s="38">
        <v>1.44</v>
      </c>
      <c r="K37" s="22"/>
      <c r="L37" s="22"/>
      <c r="M37" s="22"/>
      <c r="N37" s="22"/>
      <c r="O37" s="22"/>
      <c r="P37" s="22"/>
    </row>
    <row r="38" spans="1:16" ht="39" customHeight="1">
      <c r="A38" s="22"/>
      <c r="B38" s="35"/>
      <c r="C38" s="1180" t="s">
        <v>570</v>
      </c>
      <c r="D38" s="1181"/>
      <c r="E38" s="1182"/>
      <c r="F38" s="36" t="s">
        <v>571</v>
      </c>
      <c r="G38" s="37" t="s">
        <v>572</v>
      </c>
      <c r="H38" s="37" t="s">
        <v>573</v>
      </c>
      <c r="I38" s="37" t="s">
        <v>574</v>
      </c>
      <c r="J38" s="38">
        <v>1.19</v>
      </c>
      <c r="K38" s="22"/>
      <c r="L38" s="22"/>
      <c r="M38" s="22"/>
      <c r="N38" s="22"/>
      <c r="O38" s="22"/>
      <c r="P38" s="22"/>
    </row>
    <row r="39" spans="1:16" ht="39" customHeight="1">
      <c r="A39" s="22"/>
      <c r="B39" s="35"/>
      <c r="C39" s="1180" t="s">
        <v>575</v>
      </c>
      <c r="D39" s="1181"/>
      <c r="E39" s="1182"/>
      <c r="F39" s="36">
        <v>0.78</v>
      </c>
      <c r="G39" s="37">
        <v>0.93</v>
      </c>
      <c r="H39" s="37">
        <v>0.84</v>
      </c>
      <c r="I39" s="37">
        <v>0.6</v>
      </c>
      <c r="J39" s="38">
        <v>0.62</v>
      </c>
      <c r="K39" s="22"/>
      <c r="L39" s="22"/>
      <c r="M39" s="22"/>
      <c r="N39" s="22"/>
      <c r="O39" s="22"/>
      <c r="P39" s="22"/>
    </row>
    <row r="40" spans="1:16" ht="39" customHeight="1">
      <c r="A40" s="22"/>
      <c r="B40" s="35"/>
      <c r="C40" s="1180" t="s">
        <v>576</v>
      </c>
      <c r="D40" s="1181"/>
      <c r="E40" s="1182"/>
      <c r="F40" s="36">
        <v>0</v>
      </c>
      <c r="G40" s="37">
        <v>0.28999999999999998</v>
      </c>
      <c r="H40" s="37">
        <v>0.4</v>
      </c>
      <c r="I40" s="37">
        <v>0.5</v>
      </c>
      <c r="J40" s="38">
        <v>0.54</v>
      </c>
      <c r="K40" s="22"/>
      <c r="L40" s="22"/>
      <c r="M40" s="22"/>
      <c r="N40" s="22"/>
      <c r="O40" s="22"/>
      <c r="P40" s="22"/>
    </row>
    <row r="41" spans="1:16" ht="39" customHeight="1">
      <c r="A41" s="22"/>
      <c r="B41" s="35"/>
      <c r="C41" s="1180" t="s">
        <v>577</v>
      </c>
      <c r="D41" s="1181"/>
      <c r="E41" s="1182"/>
      <c r="F41" s="36">
        <v>0.11</v>
      </c>
      <c r="G41" s="37">
        <v>0.1</v>
      </c>
      <c r="H41" s="37">
        <v>0.1</v>
      </c>
      <c r="I41" s="37">
        <v>0.09</v>
      </c>
      <c r="J41" s="38">
        <v>0.13</v>
      </c>
      <c r="K41" s="22"/>
      <c r="L41" s="22"/>
      <c r="M41" s="22"/>
      <c r="N41" s="22"/>
      <c r="O41" s="22"/>
      <c r="P41" s="22"/>
    </row>
    <row r="42" spans="1:16" ht="39" customHeight="1">
      <c r="A42" s="22"/>
      <c r="B42" s="39"/>
      <c r="C42" s="1180" t="s">
        <v>578</v>
      </c>
      <c r="D42" s="1181"/>
      <c r="E42" s="1182"/>
      <c r="F42" s="36" t="s">
        <v>579</v>
      </c>
      <c r="G42" s="37" t="s">
        <v>580</v>
      </c>
      <c r="H42" s="37" t="s">
        <v>581</v>
      </c>
      <c r="I42" s="37" t="s">
        <v>582</v>
      </c>
      <c r="J42" s="38" t="s">
        <v>515</v>
      </c>
      <c r="K42" s="22"/>
      <c r="L42" s="22"/>
      <c r="M42" s="22"/>
      <c r="N42" s="22"/>
      <c r="O42" s="22"/>
      <c r="P42" s="22"/>
    </row>
    <row r="43" spans="1:16" ht="39" customHeight="1" thickBot="1">
      <c r="A43" s="22"/>
      <c r="B43" s="40"/>
      <c r="C43" s="1183" t="s">
        <v>583</v>
      </c>
      <c r="D43" s="1184"/>
      <c r="E43" s="1185"/>
      <c r="F43" s="41">
        <v>0.08</v>
      </c>
      <c r="G43" s="42">
        <v>0.05</v>
      </c>
      <c r="H43" s="42">
        <v>0.05</v>
      </c>
      <c r="I43" s="42">
        <v>0.06</v>
      </c>
      <c r="J43" s="43">
        <v>0.06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sFDeAYZ4uEYAdBjiojx5W7uj4ZBEO16ILyrMKTmKFJp/HLDIOIShBQcBg20SYWqPRCTOyfge9zkgOJwMQWaK9A==" saltValue="jutOZIfO2YOcLKRoNgIO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c r="A45" s="48"/>
      <c r="B45" s="1196" t="s">
        <v>11</v>
      </c>
      <c r="C45" s="1197"/>
      <c r="D45" s="58"/>
      <c r="E45" s="1202" t="s">
        <v>12</v>
      </c>
      <c r="F45" s="1202"/>
      <c r="G45" s="1202"/>
      <c r="H45" s="1202"/>
      <c r="I45" s="1202"/>
      <c r="J45" s="1203"/>
      <c r="K45" s="59">
        <v>16504</v>
      </c>
      <c r="L45" s="60">
        <v>16312</v>
      </c>
      <c r="M45" s="60">
        <v>16156</v>
      </c>
      <c r="N45" s="60">
        <v>15715</v>
      </c>
      <c r="O45" s="61">
        <v>15480</v>
      </c>
      <c r="P45" s="48"/>
      <c r="Q45" s="48"/>
      <c r="R45" s="48"/>
      <c r="S45" s="48"/>
      <c r="T45" s="48"/>
      <c r="U45" s="48"/>
    </row>
    <row r="46" spans="1:21" ht="30.75" customHeight="1">
      <c r="A46" s="48"/>
      <c r="B46" s="1198"/>
      <c r="C46" s="1199"/>
      <c r="D46" s="62"/>
      <c r="E46" s="1190" t="s">
        <v>13</v>
      </c>
      <c r="F46" s="1190"/>
      <c r="G46" s="1190"/>
      <c r="H46" s="1190"/>
      <c r="I46" s="1190"/>
      <c r="J46" s="1191"/>
      <c r="K46" s="63" t="s">
        <v>515</v>
      </c>
      <c r="L46" s="64" t="s">
        <v>515</v>
      </c>
      <c r="M46" s="64" t="s">
        <v>515</v>
      </c>
      <c r="N46" s="64" t="s">
        <v>515</v>
      </c>
      <c r="O46" s="65" t="s">
        <v>515</v>
      </c>
      <c r="P46" s="48"/>
      <c r="Q46" s="48"/>
      <c r="R46" s="48"/>
      <c r="S46" s="48"/>
      <c r="T46" s="48"/>
      <c r="U46" s="48"/>
    </row>
    <row r="47" spans="1:21" ht="30.75" customHeight="1">
      <c r="A47" s="48"/>
      <c r="B47" s="1198"/>
      <c r="C47" s="1199"/>
      <c r="D47" s="62"/>
      <c r="E47" s="1190" t="s">
        <v>14</v>
      </c>
      <c r="F47" s="1190"/>
      <c r="G47" s="1190"/>
      <c r="H47" s="1190"/>
      <c r="I47" s="1190"/>
      <c r="J47" s="1191"/>
      <c r="K47" s="63" t="s">
        <v>515</v>
      </c>
      <c r="L47" s="64" t="s">
        <v>515</v>
      </c>
      <c r="M47" s="64" t="s">
        <v>515</v>
      </c>
      <c r="N47" s="64" t="s">
        <v>515</v>
      </c>
      <c r="O47" s="65" t="s">
        <v>515</v>
      </c>
      <c r="P47" s="48"/>
      <c r="Q47" s="48"/>
      <c r="R47" s="48"/>
      <c r="S47" s="48"/>
      <c r="T47" s="48"/>
      <c r="U47" s="48"/>
    </row>
    <row r="48" spans="1:21" ht="30.75" customHeight="1">
      <c r="A48" s="48"/>
      <c r="B48" s="1198"/>
      <c r="C48" s="1199"/>
      <c r="D48" s="62"/>
      <c r="E48" s="1190" t="s">
        <v>15</v>
      </c>
      <c r="F48" s="1190"/>
      <c r="G48" s="1190"/>
      <c r="H48" s="1190"/>
      <c r="I48" s="1190"/>
      <c r="J48" s="1191"/>
      <c r="K48" s="63">
        <v>2350</v>
      </c>
      <c r="L48" s="64">
        <v>2399</v>
      </c>
      <c r="M48" s="64">
        <v>2524</v>
      </c>
      <c r="N48" s="64">
        <v>2753</v>
      </c>
      <c r="O48" s="65">
        <v>2963</v>
      </c>
      <c r="P48" s="48"/>
      <c r="Q48" s="48"/>
      <c r="R48" s="48"/>
      <c r="S48" s="48"/>
      <c r="T48" s="48"/>
      <c r="U48" s="48"/>
    </row>
    <row r="49" spans="1:21" ht="30.75" customHeight="1">
      <c r="A49" s="48"/>
      <c r="B49" s="1198"/>
      <c r="C49" s="1199"/>
      <c r="D49" s="62"/>
      <c r="E49" s="1190" t="s">
        <v>16</v>
      </c>
      <c r="F49" s="1190"/>
      <c r="G49" s="1190"/>
      <c r="H49" s="1190"/>
      <c r="I49" s="1190"/>
      <c r="J49" s="1191"/>
      <c r="K49" s="63" t="s">
        <v>515</v>
      </c>
      <c r="L49" s="64" t="s">
        <v>515</v>
      </c>
      <c r="M49" s="64" t="s">
        <v>515</v>
      </c>
      <c r="N49" s="64" t="s">
        <v>515</v>
      </c>
      <c r="O49" s="65" t="s">
        <v>515</v>
      </c>
      <c r="P49" s="48"/>
      <c r="Q49" s="48"/>
      <c r="R49" s="48"/>
      <c r="S49" s="48"/>
      <c r="T49" s="48"/>
      <c r="U49" s="48"/>
    </row>
    <row r="50" spans="1:21" ht="30.75" customHeight="1">
      <c r="A50" s="48"/>
      <c r="B50" s="1198"/>
      <c r="C50" s="1199"/>
      <c r="D50" s="62"/>
      <c r="E50" s="1190" t="s">
        <v>17</v>
      </c>
      <c r="F50" s="1190"/>
      <c r="G50" s="1190"/>
      <c r="H50" s="1190"/>
      <c r="I50" s="1190"/>
      <c r="J50" s="1191"/>
      <c r="K50" s="63">
        <v>232</v>
      </c>
      <c r="L50" s="64">
        <v>37</v>
      </c>
      <c r="M50" s="64">
        <v>145</v>
      </c>
      <c r="N50" s="64">
        <v>144</v>
      </c>
      <c r="O50" s="65">
        <v>186</v>
      </c>
      <c r="P50" s="48"/>
      <c r="Q50" s="48"/>
      <c r="R50" s="48"/>
      <c r="S50" s="48"/>
      <c r="T50" s="48"/>
      <c r="U50" s="48"/>
    </row>
    <row r="51" spans="1:21" ht="30.75" customHeight="1">
      <c r="A51" s="48"/>
      <c r="B51" s="1200"/>
      <c r="C51" s="1201"/>
      <c r="D51" s="66"/>
      <c r="E51" s="1190" t="s">
        <v>18</v>
      </c>
      <c r="F51" s="1190"/>
      <c r="G51" s="1190"/>
      <c r="H51" s="1190"/>
      <c r="I51" s="1190"/>
      <c r="J51" s="1191"/>
      <c r="K51" s="63">
        <v>1</v>
      </c>
      <c r="L51" s="64">
        <v>0</v>
      </c>
      <c r="M51" s="64">
        <v>1</v>
      </c>
      <c r="N51" s="64">
        <v>0</v>
      </c>
      <c r="O51" s="65">
        <v>1</v>
      </c>
      <c r="P51" s="48"/>
      <c r="Q51" s="48"/>
      <c r="R51" s="48"/>
      <c r="S51" s="48"/>
      <c r="T51" s="48"/>
      <c r="U51" s="48"/>
    </row>
    <row r="52" spans="1:21" ht="30.75" customHeight="1">
      <c r="A52" s="48"/>
      <c r="B52" s="1188" t="s">
        <v>19</v>
      </c>
      <c r="C52" s="1189"/>
      <c r="D52" s="66"/>
      <c r="E52" s="1190" t="s">
        <v>20</v>
      </c>
      <c r="F52" s="1190"/>
      <c r="G52" s="1190"/>
      <c r="H52" s="1190"/>
      <c r="I52" s="1190"/>
      <c r="J52" s="1191"/>
      <c r="K52" s="63">
        <v>14061</v>
      </c>
      <c r="L52" s="64">
        <v>14324</v>
      </c>
      <c r="M52" s="64">
        <v>14006</v>
      </c>
      <c r="N52" s="64">
        <v>13934</v>
      </c>
      <c r="O52" s="65">
        <v>13774</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5026</v>
      </c>
      <c r="L53" s="69">
        <v>4424</v>
      </c>
      <c r="M53" s="69">
        <v>4820</v>
      </c>
      <c r="N53" s="69">
        <v>4678</v>
      </c>
      <c r="O53" s="70">
        <v>4856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gH1dD9M91rG4BNGMDoiil9Tq1zjpuicoYe0Lp+WzuBkc3IllpzTJXsAuQ2BfSxxKxvRIOoQtqEqXaKvjUb17sA==" saltValue="NlU67ggTLAhzTzWTvy3kP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557</v>
      </c>
      <c r="J40" s="79" t="s">
        <v>558</v>
      </c>
      <c r="K40" s="79" t="s">
        <v>559</v>
      </c>
      <c r="L40" s="79" t="s">
        <v>560</v>
      </c>
      <c r="M40" s="80" t="s">
        <v>561</v>
      </c>
    </row>
    <row r="41" spans="2:13" ht="27.75" customHeight="1">
      <c r="B41" s="1204" t="s">
        <v>24</v>
      </c>
      <c r="C41" s="1205"/>
      <c r="D41" s="81"/>
      <c r="E41" s="1210" t="s">
        <v>25</v>
      </c>
      <c r="F41" s="1210"/>
      <c r="G41" s="1210"/>
      <c r="H41" s="1211"/>
      <c r="I41" s="82">
        <v>149444</v>
      </c>
      <c r="J41" s="83">
        <v>150574</v>
      </c>
      <c r="K41" s="83">
        <v>148477</v>
      </c>
      <c r="L41" s="83">
        <v>144190</v>
      </c>
      <c r="M41" s="84">
        <v>141986</v>
      </c>
    </row>
    <row r="42" spans="2:13" ht="27.75" customHeight="1">
      <c r="B42" s="1206"/>
      <c r="C42" s="1207"/>
      <c r="D42" s="85"/>
      <c r="E42" s="1212" t="s">
        <v>26</v>
      </c>
      <c r="F42" s="1212"/>
      <c r="G42" s="1212"/>
      <c r="H42" s="1213"/>
      <c r="I42" s="86">
        <v>2208</v>
      </c>
      <c r="J42" s="87">
        <v>1950</v>
      </c>
      <c r="K42" s="87">
        <v>1787</v>
      </c>
      <c r="L42" s="87">
        <v>1598</v>
      </c>
      <c r="M42" s="88">
        <v>1448</v>
      </c>
    </row>
    <row r="43" spans="2:13" ht="27.75" customHeight="1">
      <c r="B43" s="1206"/>
      <c r="C43" s="1207"/>
      <c r="D43" s="85"/>
      <c r="E43" s="1212" t="s">
        <v>27</v>
      </c>
      <c r="F43" s="1212"/>
      <c r="G43" s="1212"/>
      <c r="H43" s="1213"/>
      <c r="I43" s="86">
        <v>32119</v>
      </c>
      <c r="J43" s="87">
        <v>31470</v>
      </c>
      <c r="K43" s="87">
        <v>31246</v>
      </c>
      <c r="L43" s="87">
        <v>29822</v>
      </c>
      <c r="M43" s="88">
        <v>28110</v>
      </c>
    </row>
    <row r="44" spans="2:13" ht="27.75" customHeight="1">
      <c r="B44" s="1206"/>
      <c r="C44" s="1207"/>
      <c r="D44" s="85"/>
      <c r="E44" s="1212" t="s">
        <v>28</v>
      </c>
      <c r="F44" s="1212"/>
      <c r="G44" s="1212"/>
      <c r="H44" s="1213"/>
      <c r="I44" s="86">
        <v>3482</v>
      </c>
      <c r="J44" s="87">
        <v>3024</v>
      </c>
      <c r="K44" s="87">
        <v>2684</v>
      </c>
      <c r="L44" s="87">
        <v>2340</v>
      </c>
      <c r="M44" s="88">
        <v>1991</v>
      </c>
    </row>
    <row r="45" spans="2:13" ht="27.75" customHeight="1">
      <c r="B45" s="1206"/>
      <c r="C45" s="1207"/>
      <c r="D45" s="85"/>
      <c r="E45" s="1212" t="s">
        <v>29</v>
      </c>
      <c r="F45" s="1212"/>
      <c r="G45" s="1212"/>
      <c r="H45" s="1213"/>
      <c r="I45" s="86">
        <v>20291</v>
      </c>
      <c r="J45" s="87">
        <v>18939</v>
      </c>
      <c r="K45" s="87">
        <v>18034</v>
      </c>
      <c r="L45" s="87">
        <v>17180</v>
      </c>
      <c r="M45" s="88">
        <v>16203</v>
      </c>
    </row>
    <row r="46" spans="2:13" ht="27.75" customHeight="1">
      <c r="B46" s="1206"/>
      <c r="C46" s="1207"/>
      <c r="D46" s="89"/>
      <c r="E46" s="1212" t="s">
        <v>30</v>
      </c>
      <c r="F46" s="1212"/>
      <c r="G46" s="1212"/>
      <c r="H46" s="1213"/>
      <c r="I46" s="86">
        <v>2289</v>
      </c>
      <c r="J46" s="87">
        <v>2159</v>
      </c>
      <c r="K46" s="87">
        <v>2039</v>
      </c>
      <c r="L46" s="87">
        <v>1940</v>
      </c>
      <c r="M46" s="88">
        <v>1677</v>
      </c>
    </row>
    <row r="47" spans="2:13" ht="27.75" customHeight="1">
      <c r="B47" s="1206"/>
      <c r="C47" s="1207"/>
      <c r="D47" s="90"/>
      <c r="E47" s="1214" t="s">
        <v>31</v>
      </c>
      <c r="F47" s="1215"/>
      <c r="G47" s="1215"/>
      <c r="H47" s="1216"/>
      <c r="I47" s="86" t="s">
        <v>515</v>
      </c>
      <c r="J47" s="87" t="s">
        <v>515</v>
      </c>
      <c r="K47" s="87" t="s">
        <v>515</v>
      </c>
      <c r="L47" s="87" t="s">
        <v>515</v>
      </c>
      <c r="M47" s="88" t="s">
        <v>515</v>
      </c>
    </row>
    <row r="48" spans="2:13" ht="27.75" customHeight="1">
      <c r="B48" s="1206"/>
      <c r="C48" s="1207"/>
      <c r="D48" s="85"/>
      <c r="E48" s="1212" t="s">
        <v>32</v>
      </c>
      <c r="F48" s="1212"/>
      <c r="G48" s="1212"/>
      <c r="H48" s="1213"/>
      <c r="I48" s="86" t="s">
        <v>515</v>
      </c>
      <c r="J48" s="87" t="s">
        <v>515</v>
      </c>
      <c r="K48" s="87" t="s">
        <v>515</v>
      </c>
      <c r="L48" s="87" t="s">
        <v>515</v>
      </c>
      <c r="M48" s="88" t="s">
        <v>515</v>
      </c>
    </row>
    <row r="49" spans="2:13" ht="27.75" customHeight="1">
      <c r="B49" s="1208"/>
      <c r="C49" s="1209"/>
      <c r="D49" s="85"/>
      <c r="E49" s="1212" t="s">
        <v>33</v>
      </c>
      <c r="F49" s="1212"/>
      <c r="G49" s="1212"/>
      <c r="H49" s="1213"/>
      <c r="I49" s="86" t="s">
        <v>515</v>
      </c>
      <c r="J49" s="87" t="s">
        <v>515</v>
      </c>
      <c r="K49" s="87" t="s">
        <v>515</v>
      </c>
      <c r="L49" s="87" t="s">
        <v>515</v>
      </c>
      <c r="M49" s="88" t="s">
        <v>515</v>
      </c>
    </row>
    <row r="50" spans="2:13" ht="27.75" customHeight="1">
      <c r="B50" s="1217" t="s">
        <v>34</v>
      </c>
      <c r="C50" s="1218"/>
      <c r="D50" s="91"/>
      <c r="E50" s="1212" t="s">
        <v>35</v>
      </c>
      <c r="F50" s="1212"/>
      <c r="G50" s="1212"/>
      <c r="H50" s="1213"/>
      <c r="I50" s="86">
        <v>8361</v>
      </c>
      <c r="J50" s="87">
        <v>9512</v>
      </c>
      <c r="K50" s="87">
        <v>10885</v>
      </c>
      <c r="L50" s="87">
        <v>10709</v>
      </c>
      <c r="M50" s="88">
        <v>10290</v>
      </c>
    </row>
    <row r="51" spans="2:13" ht="27.75" customHeight="1">
      <c r="B51" s="1206"/>
      <c r="C51" s="1207"/>
      <c r="D51" s="85"/>
      <c r="E51" s="1212" t="s">
        <v>36</v>
      </c>
      <c r="F51" s="1212"/>
      <c r="G51" s="1212"/>
      <c r="H51" s="1213"/>
      <c r="I51" s="86">
        <v>30358</v>
      </c>
      <c r="J51" s="87">
        <v>27667</v>
      </c>
      <c r="K51" s="87">
        <v>26599</v>
      </c>
      <c r="L51" s="87">
        <v>25029</v>
      </c>
      <c r="M51" s="88">
        <v>23764</v>
      </c>
    </row>
    <row r="52" spans="2:13" ht="27.75" customHeight="1">
      <c r="B52" s="1208"/>
      <c r="C52" s="1209"/>
      <c r="D52" s="85"/>
      <c r="E52" s="1212" t="s">
        <v>37</v>
      </c>
      <c r="F52" s="1212"/>
      <c r="G52" s="1212"/>
      <c r="H52" s="1213"/>
      <c r="I52" s="86">
        <v>123679</v>
      </c>
      <c r="J52" s="87">
        <v>125693</v>
      </c>
      <c r="K52" s="87">
        <v>125495</v>
      </c>
      <c r="L52" s="87">
        <v>123348</v>
      </c>
      <c r="M52" s="88">
        <v>120831</v>
      </c>
    </row>
    <row r="53" spans="2:13" ht="27.75" customHeight="1" thickBot="1">
      <c r="B53" s="1219" t="s">
        <v>38</v>
      </c>
      <c r="C53" s="1220"/>
      <c r="D53" s="92"/>
      <c r="E53" s="1221" t="s">
        <v>39</v>
      </c>
      <c r="F53" s="1221"/>
      <c r="G53" s="1221"/>
      <c r="H53" s="1222"/>
      <c r="I53" s="93">
        <v>47435</v>
      </c>
      <c r="J53" s="94">
        <v>45245</v>
      </c>
      <c r="K53" s="94">
        <v>41290</v>
      </c>
      <c r="L53" s="94">
        <v>37982</v>
      </c>
      <c r="M53" s="95">
        <v>36530</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p9CfsLwKgAU2ejOgm+bOeT4tAZivuIi3+J4prkqNvCBYtfRLQ5A8Ujk8yhC4qQzgV68MYge8RDM7+SoKepupOg==" saltValue="QZTzj5nj2ghhFzruLsla9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559</v>
      </c>
      <c r="G54" s="104" t="s">
        <v>560</v>
      </c>
      <c r="H54" s="105" t="s">
        <v>561</v>
      </c>
    </row>
    <row r="55" spans="2:8" ht="52.5" customHeight="1">
      <c r="B55" s="106"/>
      <c r="C55" s="1231" t="s">
        <v>42</v>
      </c>
      <c r="D55" s="1231"/>
      <c r="E55" s="1232"/>
      <c r="F55" s="107">
        <v>2478</v>
      </c>
      <c r="G55" s="107">
        <v>3646</v>
      </c>
      <c r="H55" s="108">
        <v>5235</v>
      </c>
    </row>
    <row r="56" spans="2:8" ht="52.5" customHeight="1">
      <c r="B56" s="109"/>
      <c r="C56" s="1233" t="s">
        <v>43</v>
      </c>
      <c r="D56" s="1233"/>
      <c r="E56" s="1234"/>
      <c r="F56" s="110">
        <v>2169</v>
      </c>
      <c r="G56" s="110">
        <v>1135</v>
      </c>
      <c r="H56" s="111">
        <v>1135</v>
      </c>
    </row>
    <row r="57" spans="2:8" ht="53.25" customHeight="1">
      <c r="B57" s="109"/>
      <c r="C57" s="1235" t="s">
        <v>44</v>
      </c>
      <c r="D57" s="1235"/>
      <c r="E57" s="1236"/>
      <c r="F57" s="112">
        <v>9756</v>
      </c>
      <c r="G57" s="112">
        <v>8801</v>
      </c>
      <c r="H57" s="113">
        <v>6347</v>
      </c>
    </row>
    <row r="58" spans="2:8" ht="45.75" customHeight="1">
      <c r="B58" s="114"/>
      <c r="C58" s="1223" t="s">
        <v>591</v>
      </c>
      <c r="D58" s="1224"/>
      <c r="E58" s="1225"/>
      <c r="F58" s="115">
        <v>3801</v>
      </c>
      <c r="G58" s="115">
        <v>3306</v>
      </c>
      <c r="H58" s="116">
        <v>2858</v>
      </c>
    </row>
    <row r="59" spans="2:8" ht="45.75" customHeight="1">
      <c r="B59" s="114"/>
      <c r="C59" s="1223" t="s">
        <v>592</v>
      </c>
      <c r="D59" s="1224"/>
      <c r="E59" s="1225"/>
      <c r="F59" s="115">
        <v>2865</v>
      </c>
      <c r="G59" s="115">
        <v>2403</v>
      </c>
      <c r="H59" s="116">
        <v>1795</v>
      </c>
    </row>
    <row r="60" spans="2:8" ht="45.75" customHeight="1">
      <c r="B60" s="114"/>
      <c r="C60" s="1223" t="s">
        <v>593</v>
      </c>
      <c r="D60" s="1224"/>
      <c r="E60" s="1225"/>
      <c r="F60" s="115">
        <v>256</v>
      </c>
      <c r="G60" s="115">
        <v>215</v>
      </c>
      <c r="H60" s="116">
        <v>615</v>
      </c>
    </row>
    <row r="61" spans="2:8" ht="45.75" customHeight="1">
      <c r="B61" s="114"/>
      <c r="C61" s="1223" t="s">
        <v>594</v>
      </c>
      <c r="D61" s="1224"/>
      <c r="E61" s="1225"/>
      <c r="F61" s="115">
        <v>296</v>
      </c>
      <c r="G61" s="115">
        <v>296</v>
      </c>
      <c r="H61" s="116">
        <v>296</v>
      </c>
    </row>
    <row r="62" spans="2:8" ht="45.75" customHeight="1" thickBot="1">
      <c r="B62" s="117"/>
      <c r="C62" s="1226" t="s">
        <v>595</v>
      </c>
      <c r="D62" s="1227"/>
      <c r="E62" s="1228"/>
      <c r="F62" s="118">
        <v>246</v>
      </c>
      <c r="G62" s="118">
        <v>268</v>
      </c>
      <c r="H62" s="119">
        <v>289</v>
      </c>
    </row>
    <row r="63" spans="2:8" ht="52.5" customHeight="1" thickBot="1">
      <c r="B63" s="120"/>
      <c r="C63" s="1229" t="s">
        <v>45</v>
      </c>
      <c r="D63" s="1229"/>
      <c r="E63" s="1230"/>
      <c r="F63" s="121">
        <v>14403</v>
      </c>
      <c r="G63" s="121">
        <v>13581</v>
      </c>
      <c r="H63" s="122">
        <v>12717</v>
      </c>
    </row>
    <row r="64" spans="2:8" ht="15" customHeight="1"/>
    <row r="65" ht="0" hidden="1" customHeight="1"/>
    <row r="66" ht="0" hidden="1" customHeight="1"/>
  </sheetData>
  <sheetProtection algorithmName="SHA-512" hashValue="nTLd+LyzoFvJwc+MP/DexHhoSKm3CdcwuG7lFJ86SWzsrKRMHL/Ie3wYaot8UjDNgnKNNcVLSr2oAgsbEwX5Sg==" saltValue="Kv7gNOWZnaHGgMXj5Z8w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cols>
    <col min="1" max="1" width="6.375" style="1237" customWidth="1"/>
    <col min="2" max="107" width="2.5" style="1237" customWidth="1"/>
    <col min="108" max="108" width="6.125" style="1239" customWidth="1"/>
    <col min="109" max="109" width="5.875" style="1238" customWidth="1"/>
    <col min="110" max="110" width="19.125" style="1237" hidden="1"/>
    <col min="111" max="115" width="12.625" style="1237" hidden="1"/>
    <col min="116" max="349" width="8.625" style="1237" hidden="1"/>
    <col min="350" max="355" width="14.875" style="1237" hidden="1"/>
    <col min="356" max="357" width="15.875" style="1237" hidden="1"/>
    <col min="358" max="363" width="16.125" style="1237" hidden="1"/>
    <col min="364" max="364" width="6.125" style="1237" hidden="1"/>
    <col min="365" max="365" width="3" style="1237" hidden="1"/>
    <col min="366" max="605" width="8.625" style="1237" hidden="1"/>
    <col min="606" max="611" width="14.875" style="1237" hidden="1"/>
    <col min="612" max="613" width="15.875" style="1237" hidden="1"/>
    <col min="614" max="619" width="16.125" style="1237" hidden="1"/>
    <col min="620" max="620" width="6.125" style="1237" hidden="1"/>
    <col min="621" max="621" width="3" style="1237" hidden="1"/>
    <col min="622" max="861" width="8.625" style="1237" hidden="1"/>
    <col min="862" max="867" width="14.875" style="1237" hidden="1"/>
    <col min="868" max="869" width="15.875" style="1237" hidden="1"/>
    <col min="870" max="875" width="16.125" style="1237" hidden="1"/>
    <col min="876" max="876" width="6.125" style="1237" hidden="1"/>
    <col min="877" max="877" width="3" style="1237" hidden="1"/>
    <col min="878" max="1117" width="8.625" style="1237" hidden="1"/>
    <col min="1118" max="1123" width="14.875" style="1237" hidden="1"/>
    <col min="1124" max="1125" width="15.875" style="1237" hidden="1"/>
    <col min="1126" max="1131" width="16.125" style="1237" hidden="1"/>
    <col min="1132" max="1132" width="6.125" style="1237" hidden="1"/>
    <col min="1133" max="1133" width="3" style="1237" hidden="1"/>
    <col min="1134" max="1373" width="8.625" style="1237" hidden="1"/>
    <col min="1374" max="1379" width="14.875" style="1237" hidden="1"/>
    <col min="1380" max="1381" width="15.875" style="1237" hidden="1"/>
    <col min="1382" max="1387" width="16.125" style="1237" hidden="1"/>
    <col min="1388" max="1388" width="6.125" style="1237" hidden="1"/>
    <col min="1389" max="1389" width="3" style="1237" hidden="1"/>
    <col min="1390" max="1629" width="8.625" style="1237" hidden="1"/>
    <col min="1630" max="1635" width="14.875" style="1237" hidden="1"/>
    <col min="1636" max="1637" width="15.875" style="1237" hidden="1"/>
    <col min="1638" max="1643" width="16.125" style="1237" hidden="1"/>
    <col min="1644" max="1644" width="6.125" style="1237" hidden="1"/>
    <col min="1645" max="1645" width="3" style="1237" hidden="1"/>
    <col min="1646" max="1885" width="8.625" style="1237" hidden="1"/>
    <col min="1886" max="1891" width="14.875" style="1237" hidden="1"/>
    <col min="1892" max="1893" width="15.875" style="1237" hidden="1"/>
    <col min="1894" max="1899" width="16.125" style="1237" hidden="1"/>
    <col min="1900" max="1900" width="6.125" style="1237" hidden="1"/>
    <col min="1901" max="1901" width="3" style="1237" hidden="1"/>
    <col min="1902" max="2141" width="8.625" style="1237" hidden="1"/>
    <col min="2142" max="2147" width="14.875" style="1237" hidden="1"/>
    <col min="2148" max="2149" width="15.875" style="1237" hidden="1"/>
    <col min="2150" max="2155" width="16.125" style="1237" hidden="1"/>
    <col min="2156" max="2156" width="6.125" style="1237" hidden="1"/>
    <col min="2157" max="2157" width="3" style="1237" hidden="1"/>
    <col min="2158" max="2397" width="8.625" style="1237" hidden="1"/>
    <col min="2398" max="2403" width="14.875" style="1237" hidden="1"/>
    <col min="2404" max="2405" width="15.875" style="1237" hidden="1"/>
    <col min="2406" max="2411" width="16.125" style="1237" hidden="1"/>
    <col min="2412" max="2412" width="6.125" style="1237" hidden="1"/>
    <col min="2413" max="2413" width="3" style="1237" hidden="1"/>
    <col min="2414" max="2653" width="8.625" style="1237" hidden="1"/>
    <col min="2654" max="2659" width="14.875" style="1237" hidden="1"/>
    <col min="2660" max="2661" width="15.875" style="1237" hidden="1"/>
    <col min="2662" max="2667" width="16.125" style="1237" hidden="1"/>
    <col min="2668" max="2668" width="6.125" style="1237" hidden="1"/>
    <col min="2669" max="2669" width="3" style="1237" hidden="1"/>
    <col min="2670" max="2909" width="8.625" style="1237" hidden="1"/>
    <col min="2910" max="2915" width="14.875" style="1237" hidden="1"/>
    <col min="2916" max="2917" width="15.875" style="1237" hidden="1"/>
    <col min="2918" max="2923" width="16.125" style="1237" hidden="1"/>
    <col min="2924" max="2924" width="6.125" style="1237" hidden="1"/>
    <col min="2925" max="2925" width="3" style="1237" hidden="1"/>
    <col min="2926" max="3165" width="8.625" style="1237" hidden="1"/>
    <col min="3166" max="3171" width="14.875" style="1237" hidden="1"/>
    <col min="3172" max="3173" width="15.875" style="1237" hidden="1"/>
    <col min="3174" max="3179" width="16.125" style="1237" hidden="1"/>
    <col min="3180" max="3180" width="6.125" style="1237" hidden="1"/>
    <col min="3181" max="3181" width="3" style="1237" hidden="1"/>
    <col min="3182" max="3421" width="8.625" style="1237" hidden="1"/>
    <col min="3422" max="3427" width="14.875" style="1237" hidden="1"/>
    <col min="3428" max="3429" width="15.875" style="1237" hidden="1"/>
    <col min="3430" max="3435" width="16.125" style="1237" hidden="1"/>
    <col min="3436" max="3436" width="6.125" style="1237" hidden="1"/>
    <col min="3437" max="3437" width="3" style="1237" hidden="1"/>
    <col min="3438" max="3677" width="8.625" style="1237" hidden="1"/>
    <col min="3678" max="3683" width="14.875" style="1237" hidden="1"/>
    <col min="3684" max="3685" width="15.875" style="1237" hidden="1"/>
    <col min="3686" max="3691" width="16.125" style="1237" hidden="1"/>
    <col min="3692" max="3692" width="6.125" style="1237" hidden="1"/>
    <col min="3693" max="3693" width="3" style="1237" hidden="1"/>
    <col min="3694" max="3933" width="8.625" style="1237" hidden="1"/>
    <col min="3934" max="3939" width="14.875" style="1237" hidden="1"/>
    <col min="3940" max="3941" width="15.875" style="1237" hidden="1"/>
    <col min="3942" max="3947" width="16.125" style="1237" hidden="1"/>
    <col min="3948" max="3948" width="6.125" style="1237" hidden="1"/>
    <col min="3949" max="3949" width="3" style="1237" hidden="1"/>
    <col min="3950" max="4189" width="8.625" style="1237" hidden="1"/>
    <col min="4190" max="4195" width="14.875" style="1237" hidden="1"/>
    <col min="4196" max="4197" width="15.875" style="1237" hidden="1"/>
    <col min="4198" max="4203" width="16.125" style="1237" hidden="1"/>
    <col min="4204" max="4204" width="6.125" style="1237" hidden="1"/>
    <col min="4205" max="4205" width="3" style="1237" hidden="1"/>
    <col min="4206" max="4445" width="8.625" style="1237" hidden="1"/>
    <col min="4446" max="4451" width="14.875" style="1237" hidden="1"/>
    <col min="4452" max="4453" width="15.875" style="1237" hidden="1"/>
    <col min="4454" max="4459" width="16.125" style="1237" hidden="1"/>
    <col min="4460" max="4460" width="6.125" style="1237" hidden="1"/>
    <col min="4461" max="4461" width="3" style="1237" hidden="1"/>
    <col min="4462" max="4701" width="8.625" style="1237" hidden="1"/>
    <col min="4702" max="4707" width="14.875" style="1237" hidden="1"/>
    <col min="4708" max="4709" width="15.875" style="1237" hidden="1"/>
    <col min="4710" max="4715" width="16.125" style="1237" hidden="1"/>
    <col min="4716" max="4716" width="6.125" style="1237" hidden="1"/>
    <col min="4717" max="4717" width="3" style="1237" hidden="1"/>
    <col min="4718" max="4957" width="8.625" style="1237" hidden="1"/>
    <col min="4958" max="4963" width="14.875" style="1237" hidden="1"/>
    <col min="4964" max="4965" width="15.875" style="1237" hidden="1"/>
    <col min="4966" max="4971" width="16.125" style="1237" hidden="1"/>
    <col min="4972" max="4972" width="6.125" style="1237" hidden="1"/>
    <col min="4973" max="4973" width="3" style="1237" hidden="1"/>
    <col min="4974" max="5213" width="8.625" style="1237" hidden="1"/>
    <col min="5214" max="5219" width="14.875" style="1237" hidden="1"/>
    <col min="5220" max="5221" width="15.875" style="1237" hidden="1"/>
    <col min="5222" max="5227" width="16.125" style="1237" hidden="1"/>
    <col min="5228" max="5228" width="6.125" style="1237" hidden="1"/>
    <col min="5229" max="5229" width="3" style="1237" hidden="1"/>
    <col min="5230" max="5469" width="8.625" style="1237" hidden="1"/>
    <col min="5470" max="5475" width="14.875" style="1237" hidden="1"/>
    <col min="5476" max="5477" width="15.875" style="1237" hidden="1"/>
    <col min="5478" max="5483" width="16.125" style="1237" hidden="1"/>
    <col min="5484" max="5484" width="6.125" style="1237" hidden="1"/>
    <col min="5485" max="5485" width="3" style="1237" hidden="1"/>
    <col min="5486" max="5725" width="8.625" style="1237" hidden="1"/>
    <col min="5726" max="5731" width="14.875" style="1237" hidden="1"/>
    <col min="5732" max="5733" width="15.875" style="1237" hidden="1"/>
    <col min="5734" max="5739" width="16.125" style="1237" hidden="1"/>
    <col min="5740" max="5740" width="6.125" style="1237" hidden="1"/>
    <col min="5741" max="5741" width="3" style="1237" hidden="1"/>
    <col min="5742" max="5981" width="8.625" style="1237" hidden="1"/>
    <col min="5982" max="5987" width="14.875" style="1237" hidden="1"/>
    <col min="5988" max="5989" width="15.875" style="1237" hidden="1"/>
    <col min="5990" max="5995" width="16.125" style="1237" hidden="1"/>
    <col min="5996" max="5996" width="6.125" style="1237" hidden="1"/>
    <col min="5997" max="5997" width="3" style="1237" hidden="1"/>
    <col min="5998" max="6237" width="8.625" style="1237" hidden="1"/>
    <col min="6238" max="6243" width="14.875" style="1237" hidden="1"/>
    <col min="6244" max="6245" width="15.875" style="1237" hidden="1"/>
    <col min="6246" max="6251" width="16.125" style="1237" hidden="1"/>
    <col min="6252" max="6252" width="6.125" style="1237" hidden="1"/>
    <col min="6253" max="6253" width="3" style="1237" hidden="1"/>
    <col min="6254" max="6493" width="8.625" style="1237" hidden="1"/>
    <col min="6494" max="6499" width="14.875" style="1237" hidden="1"/>
    <col min="6500" max="6501" width="15.875" style="1237" hidden="1"/>
    <col min="6502" max="6507" width="16.125" style="1237" hidden="1"/>
    <col min="6508" max="6508" width="6.125" style="1237" hidden="1"/>
    <col min="6509" max="6509" width="3" style="1237" hidden="1"/>
    <col min="6510" max="6749" width="8.625" style="1237" hidden="1"/>
    <col min="6750" max="6755" width="14.875" style="1237" hidden="1"/>
    <col min="6756" max="6757" width="15.875" style="1237" hidden="1"/>
    <col min="6758" max="6763" width="16.125" style="1237" hidden="1"/>
    <col min="6764" max="6764" width="6.125" style="1237" hidden="1"/>
    <col min="6765" max="6765" width="3" style="1237" hidden="1"/>
    <col min="6766" max="7005" width="8.625" style="1237" hidden="1"/>
    <col min="7006" max="7011" width="14.875" style="1237" hidden="1"/>
    <col min="7012" max="7013" width="15.875" style="1237" hidden="1"/>
    <col min="7014" max="7019" width="16.125" style="1237" hidden="1"/>
    <col min="7020" max="7020" width="6.125" style="1237" hidden="1"/>
    <col min="7021" max="7021" width="3" style="1237" hidden="1"/>
    <col min="7022" max="7261" width="8.625" style="1237" hidden="1"/>
    <col min="7262" max="7267" width="14.875" style="1237" hidden="1"/>
    <col min="7268" max="7269" width="15.875" style="1237" hidden="1"/>
    <col min="7270" max="7275" width="16.125" style="1237" hidden="1"/>
    <col min="7276" max="7276" width="6.125" style="1237" hidden="1"/>
    <col min="7277" max="7277" width="3" style="1237" hidden="1"/>
    <col min="7278" max="7517" width="8.625" style="1237" hidden="1"/>
    <col min="7518" max="7523" width="14.875" style="1237" hidden="1"/>
    <col min="7524" max="7525" width="15.875" style="1237" hidden="1"/>
    <col min="7526" max="7531" width="16.125" style="1237" hidden="1"/>
    <col min="7532" max="7532" width="6.125" style="1237" hidden="1"/>
    <col min="7533" max="7533" width="3" style="1237" hidden="1"/>
    <col min="7534" max="7773" width="8.625" style="1237" hidden="1"/>
    <col min="7774" max="7779" width="14.875" style="1237" hidden="1"/>
    <col min="7780" max="7781" width="15.875" style="1237" hidden="1"/>
    <col min="7782" max="7787" width="16.125" style="1237" hidden="1"/>
    <col min="7788" max="7788" width="6.125" style="1237" hidden="1"/>
    <col min="7789" max="7789" width="3" style="1237" hidden="1"/>
    <col min="7790" max="8029" width="8.625" style="1237" hidden="1"/>
    <col min="8030" max="8035" width="14.875" style="1237" hidden="1"/>
    <col min="8036" max="8037" width="15.875" style="1237" hidden="1"/>
    <col min="8038" max="8043" width="16.125" style="1237" hidden="1"/>
    <col min="8044" max="8044" width="6.125" style="1237" hidden="1"/>
    <col min="8045" max="8045" width="3" style="1237" hidden="1"/>
    <col min="8046" max="8285" width="8.625" style="1237" hidden="1"/>
    <col min="8286" max="8291" width="14.875" style="1237" hidden="1"/>
    <col min="8292" max="8293" width="15.875" style="1237" hidden="1"/>
    <col min="8294" max="8299" width="16.125" style="1237" hidden="1"/>
    <col min="8300" max="8300" width="6.125" style="1237" hidden="1"/>
    <col min="8301" max="8301" width="3" style="1237" hidden="1"/>
    <col min="8302" max="8541" width="8.625" style="1237" hidden="1"/>
    <col min="8542" max="8547" width="14.875" style="1237" hidden="1"/>
    <col min="8548" max="8549" width="15.875" style="1237" hidden="1"/>
    <col min="8550" max="8555" width="16.125" style="1237" hidden="1"/>
    <col min="8556" max="8556" width="6.125" style="1237" hidden="1"/>
    <col min="8557" max="8557" width="3" style="1237" hidden="1"/>
    <col min="8558" max="8797" width="8.625" style="1237" hidden="1"/>
    <col min="8798" max="8803" width="14.875" style="1237" hidden="1"/>
    <col min="8804" max="8805" width="15.875" style="1237" hidden="1"/>
    <col min="8806" max="8811" width="16.125" style="1237" hidden="1"/>
    <col min="8812" max="8812" width="6.125" style="1237" hidden="1"/>
    <col min="8813" max="8813" width="3" style="1237" hidden="1"/>
    <col min="8814" max="9053" width="8.625" style="1237" hidden="1"/>
    <col min="9054" max="9059" width="14.875" style="1237" hidden="1"/>
    <col min="9060" max="9061" width="15.875" style="1237" hidden="1"/>
    <col min="9062" max="9067" width="16.125" style="1237" hidden="1"/>
    <col min="9068" max="9068" width="6.125" style="1237" hidden="1"/>
    <col min="9069" max="9069" width="3" style="1237" hidden="1"/>
    <col min="9070" max="9309" width="8.625" style="1237" hidden="1"/>
    <col min="9310" max="9315" width="14.875" style="1237" hidden="1"/>
    <col min="9316" max="9317" width="15.875" style="1237" hidden="1"/>
    <col min="9318" max="9323" width="16.125" style="1237" hidden="1"/>
    <col min="9324" max="9324" width="6.125" style="1237" hidden="1"/>
    <col min="9325" max="9325" width="3" style="1237" hidden="1"/>
    <col min="9326" max="9565" width="8.625" style="1237" hidden="1"/>
    <col min="9566" max="9571" width="14.875" style="1237" hidden="1"/>
    <col min="9572" max="9573" width="15.875" style="1237" hidden="1"/>
    <col min="9574" max="9579" width="16.125" style="1237" hidden="1"/>
    <col min="9580" max="9580" width="6.125" style="1237" hidden="1"/>
    <col min="9581" max="9581" width="3" style="1237" hidden="1"/>
    <col min="9582" max="9821" width="8.625" style="1237" hidden="1"/>
    <col min="9822" max="9827" width="14.875" style="1237" hidden="1"/>
    <col min="9828" max="9829" width="15.875" style="1237" hidden="1"/>
    <col min="9830" max="9835" width="16.125" style="1237" hidden="1"/>
    <col min="9836" max="9836" width="6.125" style="1237" hidden="1"/>
    <col min="9837" max="9837" width="3" style="1237" hidden="1"/>
    <col min="9838" max="10077" width="8.625" style="1237" hidden="1"/>
    <col min="10078" max="10083" width="14.875" style="1237" hidden="1"/>
    <col min="10084" max="10085" width="15.875" style="1237" hidden="1"/>
    <col min="10086" max="10091" width="16.125" style="1237" hidden="1"/>
    <col min="10092" max="10092" width="6.125" style="1237" hidden="1"/>
    <col min="10093" max="10093" width="3" style="1237" hidden="1"/>
    <col min="10094" max="10333" width="8.625" style="1237" hidden="1"/>
    <col min="10334" max="10339" width="14.875" style="1237" hidden="1"/>
    <col min="10340" max="10341" width="15.875" style="1237" hidden="1"/>
    <col min="10342" max="10347" width="16.125" style="1237" hidden="1"/>
    <col min="10348" max="10348" width="6.125" style="1237" hidden="1"/>
    <col min="10349" max="10349" width="3" style="1237" hidden="1"/>
    <col min="10350" max="10589" width="8.625" style="1237" hidden="1"/>
    <col min="10590" max="10595" width="14.875" style="1237" hidden="1"/>
    <col min="10596" max="10597" width="15.875" style="1237" hidden="1"/>
    <col min="10598" max="10603" width="16.125" style="1237" hidden="1"/>
    <col min="10604" max="10604" width="6.125" style="1237" hidden="1"/>
    <col min="10605" max="10605" width="3" style="1237" hidden="1"/>
    <col min="10606" max="10845" width="8.625" style="1237" hidden="1"/>
    <col min="10846" max="10851" width="14.875" style="1237" hidden="1"/>
    <col min="10852" max="10853" width="15.875" style="1237" hidden="1"/>
    <col min="10854" max="10859" width="16.125" style="1237" hidden="1"/>
    <col min="10860" max="10860" width="6.125" style="1237" hidden="1"/>
    <col min="10861" max="10861" width="3" style="1237" hidden="1"/>
    <col min="10862" max="11101" width="8.625" style="1237" hidden="1"/>
    <col min="11102" max="11107" width="14.875" style="1237" hidden="1"/>
    <col min="11108" max="11109" width="15.875" style="1237" hidden="1"/>
    <col min="11110" max="11115" width="16.125" style="1237" hidden="1"/>
    <col min="11116" max="11116" width="6.125" style="1237" hidden="1"/>
    <col min="11117" max="11117" width="3" style="1237" hidden="1"/>
    <col min="11118" max="11357" width="8.625" style="1237" hidden="1"/>
    <col min="11358" max="11363" width="14.875" style="1237" hidden="1"/>
    <col min="11364" max="11365" width="15.875" style="1237" hidden="1"/>
    <col min="11366" max="11371" width="16.125" style="1237" hidden="1"/>
    <col min="11372" max="11372" width="6.125" style="1237" hidden="1"/>
    <col min="11373" max="11373" width="3" style="1237" hidden="1"/>
    <col min="11374" max="11613" width="8.625" style="1237" hidden="1"/>
    <col min="11614" max="11619" width="14.875" style="1237" hidden="1"/>
    <col min="11620" max="11621" width="15.875" style="1237" hidden="1"/>
    <col min="11622" max="11627" width="16.125" style="1237" hidden="1"/>
    <col min="11628" max="11628" width="6.125" style="1237" hidden="1"/>
    <col min="11629" max="11629" width="3" style="1237" hidden="1"/>
    <col min="11630" max="11869" width="8.625" style="1237" hidden="1"/>
    <col min="11870" max="11875" width="14.875" style="1237" hidden="1"/>
    <col min="11876" max="11877" width="15.875" style="1237" hidden="1"/>
    <col min="11878" max="11883" width="16.125" style="1237" hidden="1"/>
    <col min="11884" max="11884" width="6.125" style="1237" hidden="1"/>
    <col min="11885" max="11885" width="3" style="1237" hidden="1"/>
    <col min="11886" max="12125" width="8.625" style="1237" hidden="1"/>
    <col min="12126" max="12131" width="14.875" style="1237" hidden="1"/>
    <col min="12132" max="12133" width="15.875" style="1237" hidden="1"/>
    <col min="12134" max="12139" width="16.125" style="1237" hidden="1"/>
    <col min="12140" max="12140" width="6.125" style="1237" hidden="1"/>
    <col min="12141" max="12141" width="3" style="1237" hidden="1"/>
    <col min="12142" max="12381" width="8.625" style="1237" hidden="1"/>
    <col min="12382" max="12387" width="14.875" style="1237" hidden="1"/>
    <col min="12388" max="12389" width="15.875" style="1237" hidden="1"/>
    <col min="12390" max="12395" width="16.125" style="1237" hidden="1"/>
    <col min="12396" max="12396" width="6.125" style="1237" hidden="1"/>
    <col min="12397" max="12397" width="3" style="1237" hidden="1"/>
    <col min="12398" max="12637" width="8.625" style="1237" hidden="1"/>
    <col min="12638" max="12643" width="14.875" style="1237" hidden="1"/>
    <col min="12644" max="12645" width="15.875" style="1237" hidden="1"/>
    <col min="12646" max="12651" width="16.125" style="1237" hidden="1"/>
    <col min="12652" max="12652" width="6.125" style="1237" hidden="1"/>
    <col min="12653" max="12653" width="3" style="1237" hidden="1"/>
    <col min="12654" max="12893" width="8.625" style="1237" hidden="1"/>
    <col min="12894" max="12899" width="14.875" style="1237" hidden="1"/>
    <col min="12900" max="12901" width="15.875" style="1237" hidden="1"/>
    <col min="12902" max="12907" width="16.125" style="1237" hidden="1"/>
    <col min="12908" max="12908" width="6.125" style="1237" hidden="1"/>
    <col min="12909" max="12909" width="3" style="1237" hidden="1"/>
    <col min="12910" max="13149" width="8.625" style="1237" hidden="1"/>
    <col min="13150" max="13155" width="14.875" style="1237" hidden="1"/>
    <col min="13156" max="13157" width="15.875" style="1237" hidden="1"/>
    <col min="13158" max="13163" width="16.125" style="1237" hidden="1"/>
    <col min="13164" max="13164" width="6.125" style="1237" hidden="1"/>
    <col min="13165" max="13165" width="3" style="1237" hidden="1"/>
    <col min="13166" max="13405" width="8.625" style="1237" hidden="1"/>
    <col min="13406" max="13411" width="14.875" style="1237" hidden="1"/>
    <col min="13412" max="13413" width="15.875" style="1237" hidden="1"/>
    <col min="13414" max="13419" width="16.125" style="1237" hidden="1"/>
    <col min="13420" max="13420" width="6.125" style="1237" hidden="1"/>
    <col min="13421" max="13421" width="3" style="1237" hidden="1"/>
    <col min="13422" max="13661" width="8.625" style="1237" hidden="1"/>
    <col min="13662" max="13667" width="14.875" style="1237" hidden="1"/>
    <col min="13668" max="13669" width="15.875" style="1237" hidden="1"/>
    <col min="13670" max="13675" width="16.125" style="1237" hidden="1"/>
    <col min="13676" max="13676" width="6.125" style="1237" hidden="1"/>
    <col min="13677" max="13677" width="3" style="1237" hidden="1"/>
    <col min="13678" max="13917" width="8.625" style="1237" hidden="1"/>
    <col min="13918" max="13923" width="14.875" style="1237" hidden="1"/>
    <col min="13924" max="13925" width="15.875" style="1237" hidden="1"/>
    <col min="13926" max="13931" width="16.125" style="1237" hidden="1"/>
    <col min="13932" max="13932" width="6.125" style="1237" hidden="1"/>
    <col min="13933" max="13933" width="3" style="1237" hidden="1"/>
    <col min="13934" max="14173" width="8.625" style="1237" hidden="1"/>
    <col min="14174" max="14179" width="14.875" style="1237" hidden="1"/>
    <col min="14180" max="14181" width="15.875" style="1237" hidden="1"/>
    <col min="14182" max="14187" width="16.125" style="1237" hidden="1"/>
    <col min="14188" max="14188" width="6.125" style="1237" hidden="1"/>
    <col min="14189" max="14189" width="3" style="1237" hidden="1"/>
    <col min="14190" max="14429" width="8.625" style="1237" hidden="1"/>
    <col min="14430" max="14435" width="14.875" style="1237" hidden="1"/>
    <col min="14436" max="14437" width="15.875" style="1237" hidden="1"/>
    <col min="14438" max="14443" width="16.125" style="1237" hidden="1"/>
    <col min="14444" max="14444" width="6.125" style="1237" hidden="1"/>
    <col min="14445" max="14445" width="3" style="1237" hidden="1"/>
    <col min="14446" max="14685" width="8.625" style="1237" hidden="1"/>
    <col min="14686" max="14691" width="14.875" style="1237" hidden="1"/>
    <col min="14692" max="14693" width="15.875" style="1237" hidden="1"/>
    <col min="14694" max="14699" width="16.125" style="1237" hidden="1"/>
    <col min="14700" max="14700" width="6.125" style="1237" hidden="1"/>
    <col min="14701" max="14701" width="3" style="1237" hidden="1"/>
    <col min="14702" max="14941" width="8.625" style="1237" hidden="1"/>
    <col min="14942" max="14947" width="14.875" style="1237" hidden="1"/>
    <col min="14948" max="14949" width="15.875" style="1237" hidden="1"/>
    <col min="14950" max="14955" width="16.125" style="1237" hidden="1"/>
    <col min="14956" max="14956" width="6.125" style="1237" hidden="1"/>
    <col min="14957" max="14957" width="3" style="1237" hidden="1"/>
    <col min="14958" max="15197" width="8.625" style="1237" hidden="1"/>
    <col min="15198" max="15203" width="14.875" style="1237" hidden="1"/>
    <col min="15204" max="15205" width="15.875" style="1237" hidden="1"/>
    <col min="15206" max="15211" width="16.125" style="1237" hidden="1"/>
    <col min="15212" max="15212" width="6.125" style="1237" hidden="1"/>
    <col min="15213" max="15213" width="3" style="1237" hidden="1"/>
    <col min="15214" max="15453" width="8.625" style="1237" hidden="1"/>
    <col min="15454" max="15459" width="14.875" style="1237" hidden="1"/>
    <col min="15460" max="15461" width="15.875" style="1237" hidden="1"/>
    <col min="15462" max="15467" width="16.125" style="1237" hidden="1"/>
    <col min="15468" max="15468" width="6.125" style="1237" hidden="1"/>
    <col min="15469" max="15469" width="3" style="1237" hidden="1"/>
    <col min="15470" max="15709" width="8.625" style="1237" hidden="1"/>
    <col min="15710" max="15715" width="14.875" style="1237" hidden="1"/>
    <col min="15716" max="15717" width="15.875" style="1237" hidden="1"/>
    <col min="15718" max="15723" width="16.125" style="1237" hidden="1"/>
    <col min="15724" max="15724" width="6.125" style="1237" hidden="1"/>
    <col min="15725" max="15725" width="3" style="1237" hidden="1"/>
    <col min="15726" max="15965" width="8.625" style="1237" hidden="1"/>
    <col min="15966" max="15971" width="14.875" style="1237" hidden="1"/>
    <col min="15972" max="15973" width="15.875" style="1237" hidden="1"/>
    <col min="15974" max="15979" width="16.125" style="1237" hidden="1"/>
    <col min="15980" max="15980" width="6.125" style="1237" hidden="1"/>
    <col min="15981" max="15981" width="3" style="1237" hidden="1"/>
    <col min="15982" max="16221" width="8.625" style="1237" hidden="1"/>
    <col min="16222" max="16227" width="14.875" style="1237" hidden="1"/>
    <col min="16228" max="16229" width="15.875" style="1237" hidden="1"/>
    <col min="16230" max="16235" width="16.125" style="1237" hidden="1"/>
    <col min="16236" max="16236" width="6.125" style="1237" hidden="1"/>
    <col min="16237" max="16237" width="3" style="1237" hidden="1"/>
    <col min="16238" max="16384" width="8.625" style="1237" hidden="1"/>
  </cols>
  <sheetData>
    <row r="1" spans="1:143" ht="42.75" customHeight="1">
      <c r="A1" s="1297"/>
      <c r="B1" s="1296"/>
      <c r="DD1" s="1237"/>
      <c r="DE1" s="1237"/>
    </row>
    <row r="2" spans="1:143" ht="25.5" customHeight="1">
      <c r="A2" s="1295"/>
      <c r="C2" s="1295"/>
      <c r="O2" s="1295"/>
      <c r="P2" s="1295"/>
      <c r="Q2" s="1295"/>
      <c r="R2" s="1295"/>
      <c r="S2" s="1295"/>
      <c r="T2" s="1295"/>
      <c r="U2" s="1295"/>
      <c r="V2" s="1295"/>
      <c r="W2" s="1295"/>
      <c r="X2" s="1295"/>
      <c r="Y2" s="1295"/>
      <c r="Z2" s="1295"/>
      <c r="AA2" s="1295"/>
      <c r="AB2" s="1295"/>
      <c r="AC2" s="1295"/>
      <c r="AD2" s="1295"/>
      <c r="AE2" s="1295"/>
      <c r="AF2" s="1295"/>
      <c r="AG2" s="1295"/>
      <c r="AH2" s="1295"/>
      <c r="AI2" s="1295"/>
      <c r="AU2" s="1295"/>
      <c r="BG2" s="1295"/>
      <c r="BS2" s="1295"/>
      <c r="CE2" s="1295"/>
      <c r="CQ2" s="1295"/>
      <c r="DD2" s="1237"/>
      <c r="DE2" s="1237"/>
    </row>
    <row r="3" spans="1:143" ht="25.5" customHeight="1">
      <c r="A3" s="1295"/>
      <c r="C3" s="1295"/>
      <c r="O3" s="1295"/>
      <c r="P3" s="1295"/>
      <c r="Q3" s="1295"/>
      <c r="R3" s="1295"/>
      <c r="S3" s="1295"/>
      <c r="T3" s="1295"/>
      <c r="U3" s="1295"/>
      <c r="V3" s="1295"/>
      <c r="W3" s="1295"/>
      <c r="X3" s="1295"/>
      <c r="Y3" s="1295"/>
      <c r="Z3" s="1295"/>
      <c r="AA3" s="1295"/>
      <c r="AB3" s="1295"/>
      <c r="AC3" s="1295"/>
      <c r="AD3" s="1295"/>
      <c r="AE3" s="1295"/>
      <c r="AF3" s="1295"/>
      <c r="AG3" s="1295"/>
      <c r="AH3" s="1295"/>
      <c r="AI3" s="1295"/>
      <c r="AU3" s="1295"/>
      <c r="BG3" s="1295"/>
      <c r="BS3" s="1295"/>
      <c r="CE3" s="1295"/>
      <c r="CQ3" s="1295"/>
      <c r="DD3" s="1237"/>
      <c r="DE3" s="1237"/>
    </row>
    <row r="4" spans="1:143" s="270" customFormat="1" ht="13.5">
      <c r="A4" s="1295"/>
      <c r="B4" s="1295"/>
      <c r="C4" s="1295"/>
      <c r="D4" s="1295"/>
      <c r="E4" s="1295"/>
      <c r="F4" s="1295"/>
      <c r="G4" s="1295"/>
      <c r="H4" s="1295"/>
      <c r="I4" s="1295"/>
      <c r="J4" s="1295"/>
      <c r="K4" s="1295"/>
      <c r="L4" s="1295"/>
      <c r="M4" s="1295"/>
      <c r="N4" s="1295"/>
      <c r="O4" s="1295"/>
      <c r="P4" s="1295"/>
      <c r="Q4" s="1295"/>
      <c r="R4" s="1295"/>
      <c r="S4" s="1295"/>
      <c r="T4" s="1295"/>
      <c r="U4" s="1295"/>
      <c r="V4" s="1295"/>
      <c r="W4" s="1295"/>
      <c r="X4" s="1295"/>
      <c r="Y4" s="1295"/>
      <c r="Z4" s="1295"/>
      <c r="AA4" s="1295"/>
      <c r="AB4" s="1295"/>
      <c r="AC4" s="1295"/>
      <c r="AD4" s="1295"/>
      <c r="AE4" s="1295"/>
      <c r="AF4" s="1295"/>
      <c r="AG4" s="1295"/>
      <c r="AH4" s="1295"/>
      <c r="AI4" s="1295"/>
      <c r="AJ4" s="1295"/>
      <c r="AK4" s="1295"/>
      <c r="AL4" s="1295"/>
      <c r="AM4" s="1295"/>
      <c r="AN4" s="1295"/>
      <c r="AO4" s="1295"/>
      <c r="AP4" s="1295"/>
      <c r="AQ4" s="1295"/>
      <c r="AR4" s="1295"/>
      <c r="AS4" s="1295"/>
      <c r="AT4" s="1295"/>
      <c r="AU4" s="1295"/>
      <c r="AV4" s="1295"/>
      <c r="AW4" s="1295"/>
      <c r="AX4" s="1295"/>
      <c r="AY4" s="1295"/>
      <c r="AZ4" s="1295"/>
      <c r="BA4" s="1295"/>
      <c r="BB4" s="1295"/>
      <c r="BC4" s="1295"/>
      <c r="BD4" s="1295"/>
      <c r="BE4" s="1295"/>
      <c r="BF4" s="1295"/>
      <c r="BG4" s="1295"/>
      <c r="BH4" s="1295"/>
      <c r="BI4" s="1295"/>
      <c r="BJ4" s="1295"/>
      <c r="BK4" s="1295"/>
      <c r="BL4" s="1295"/>
      <c r="BM4" s="1295"/>
      <c r="BN4" s="1295"/>
      <c r="BO4" s="1295"/>
      <c r="BP4" s="1295"/>
      <c r="BQ4" s="1295"/>
      <c r="BR4" s="1295"/>
      <c r="BS4" s="1295"/>
      <c r="BT4" s="1295"/>
      <c r="BU4" s="1295"/>
      <c r="BV4" s="1295"/>
      <c r="BW4" s="1295"/>
      <c r="BX4" s="1295"/>
      <c r="BY4" s="1295"/>
      <c r="BZ4" s="1295"/>
      <c r="CA4" s="1295"/>
      <c r="CB4" s="1295"/>
      <c r="CC4" s="1295"/>
      <c r="CD4" s="1295"/>
      <c r="CE4" s="1295"/>
      <c r="CF4" s="1295"/>
      <c r="CG4" s="1295"/>
      <c r="CH4" s="1295"/>
      <c r="CI4" s="1295"/>
      <c r="CJ4" s="1295"/>
      <c r="CK4" s="1295"/>
      <c r="CL4" s="1295"/>
      <c r="CM4" s="1295"/>
      <c r="CN4" s="1295"/>
      <c r="CO4" s="1295"/>
      <c r="CP4" s="1295"/>
      <c r="CQ4" s="1295"/>
      <c r="CR4" s="1295"/>
      <c r="CS4" s="1295"/>
      <c r="CT4" s="1295"/>
      <c r="CU4" s="1295"/>
      <c r="CV4" s="1295"/>
      <c r="CW4" s="1295"/>
      <c r="CX4" s="1295"/>
      <c r="CY4" s="1295"/>
      <c r="CZ4" s="1295"/>
      <c r="DA4" s="1295"/>
      <c r="DB4" s="1295"/>
      <c r="DC4" s="1295"/>
      <c r="DD4" s="1295"/>
      <c r="DE4" s="1295"/>
      <c r="DF4" s="271"/>
      <c r="DG4" s="271"/>
      <c r="DH4" s="271"/>
      <c r="DI4" s="271"/>
      <c r="DJ4" s="271"/>
      <c r="DK4" s="271"/>
      <c r="DL4" s="271"/>
      <c r="DM4" s="271"/>
      <c r="DN4" s="271"/>
      <c r="DO4" s="271"/>
      <c r="DP4" s="271"/>
      <c r="DQ4" s="271"/>
      <c r="DR4" s="271"/>
      <c r="DS4" s="271"/>
      <c r="DT4" s="271"/>
      <c r="DU4" s="271"/>
      <c r="DV4" s="271"/>
      <c r="DW4" s="271"/>
    </row>
    <row r="5" spans="1:143" s="270" customFormat="1" ht="13.5">
      <c r="A5" s="1295"/>
      <c r="B5" s="1295"/>
      <c r="C5" s="1295"/>
      <c r="D5" s="1295"/>
      <c r="E5" s="1295"/>
      <c r="F5" s="1295"/>
      <c r="G5" s="1295"/>
      <c r="H5" s="1295"/>
      <c r="I5" s="1295"/>
      <c r="J5" s="1295"/>
      <c r="K5" s="1295"/>
      <c r="L5" s="1295"/>
      <c r="M5" s="1295"/>
      <c r="N5" s="1295"/>
      <c r="O5" s="1295"/>
      <c r="P5" s="1295"/>
      <c r="Q5" s="1295"/>
      <c r="R5" s="1295"/>
      <c r="S5" s="1295"/>
      <c r="T5" s="1295"/>
      <c r="U5" s="1295"/>
      <c r="V5" s="1295"/>
      <c r="W5" s="1295"/>
      <c r="X5" s="1295"/>
      <c r="Y5" s="1295"/>
      <c r="Z5" s="1295"/>
      <c r="AA5" s="1295"/>
      <c r="AB5" s="1295"/>
      <c r="AC5" s="1295"/>
      <c r="AD5" s="1295"/>
      <c r="AE5" s="1295"/>
      <c r="AF5" s="1295"/>
      <c r="AG5" s="1295"/>
      <c r="AH5" s="1295"/>
      <c r="AI5" s="1295"/>
      <c r="AJ5" s="1295"/>
      <c r="AK5" s="1295"/>
      <c r="AL5" s="1295"/>
      <c r="AM5" s="1295"/>
      <c r="AN5" s="1295"/>
      <c r="AO5" s="1295"/>
      <c r="AP5" s="1295"/>
      <c r="AQ5" s="1295"/>
      <c r="AR5" s="1295"/>
      <c r="AS5" s="1295"/>
      <c r="AT5" s="1295"/>
      <c r="AU5" s="1295"/>
      <c r="AV5" s="1295"/>
      <c r="AW5" s="1295"/>
      <c r="AX5" s="1295"/>
      <c r="AY5" s="1295"/>
      <c r="AZ5" s="1295"/>
      <c r="BA5" s="1295"/>
      <c r="BB5" s="1295"/>
      <c r="BC5" s="1295"/>
      <c r="BD5" s="1295"/>
      <c r="BE5" s="1295"/>
      <c r="BF5" s="1295"/>
      <c r="BG5" s="1295"/>
      <c r="BH5" s="1295"/>
      <c r="BI5" s="1295"/>
      <c r="BJ5" s="1295"/>
      <c r="BK5" s="1295"/>
      <c r="BL5" s="1295"/>
      <c r="BM5" s="1295"/>
      <c r="BN5" s="1295"/>
      <c r="BO5" s="1295"/>
      <c r="BP5" s="1295"/>
      <c r="BQ5" s="1295"/>
      <c r="BR5" s="1295"/>
      <c r="BS5" s="1295"/>
      <c r="BT5" s="1295"/>
      <c r="BU5" s="1295"/>
      <c r="BV5" s="1295"/>
      <c r="BW5" s="1295"/>
      <c r="BX5" s="1295"/>
      <c r="BY5" s="1295"/>
      <c r="BZ5" s="1295"/>
      <c r="CA5" s="1295"/>
      <c r="CB5" s="1295"/>
      <c r="CC5" s="1295"/>
      <c r="CD5" s="1295"/>
      <c r="CE5" s="1295"/>
      <c r="CF5" s="1295"/>
      <c r="CG5" s="1295"/>
      <c r="CH5" s="1295"/>
      <c r="CI5" s="1295"/>
      <c r="CJ5" s="1295"/>
      <c r="CK5" s="1295"/>
      <c r="CL5" s="1295"/>
      <c r="CM5" s="1295"/>
      <c r="CN5" s="1295"/>
      <c r="CO5" s="1295"/>
      <c r="CP5" s="1295"/>
      <c r="CQ5" s="1295"/>
      <c r="CR5" s="1295"/>
      <c r="CS5" s="1295"/>
      <c r="CT5" s="1295"/>
      <c r="CU5" s="1295"/>
      <c r="CV5" s="1295"/>
      <c r="CW5" s="1295"/>
      <c r="CX5" s="1295"/>
      <c r="CY5" s="1295"/>
      <c r="CZ5" s="1295"/>
      <c r="DA5" s="1295"/>
      <c r="DB5" s="1295"/>
      <c r="DC5" s="1295"/>
      <c r="DD5" s="1295"/>
      <c r="DE5" s="1295"/>
      <c r="DF5" s="271"/>
      <c r="DG5" s="271"/>
      <c r="DH5" s="271"/>
      <c r="DI5" s="271"/>
      <c r="DJ5" s="271"/>
      <c r="DK5" s="271"/>
      <c r="DL5" s="271"/>
      <c r="DM5" s="271"/>
      <c r="DN5" s="271"/>
      <c r="DO5" s="271"/>
      <c r="DP5" s="271"/>
      <c r="DQ5" s="271"/>
      <c r="DR5" s="271"/>
      <c r="DS5" s="271"/>
      <c r="DT5" s="271"/>
      <c r="DU5" s="271"/>
      <c r="DV5" s="271"/>
      <c r="DW5" s="271"/>
    </row>
    <row r="6" spans="1:143" s="270" customFormat="1" ht="13.5">
      <c r="A6" s="1295"/>
      <c r="B6" s="1295"/>
      <c r="C6" s="1295"/>
      <c r="D6" s="1295"/>
      <c r="E6" s="1295"/>
      <c r="F6" s="1295"/>
      <c r="G6" s="1295"/>
      <c r="H6" s="1295"/>
      <c r="I6" s="1295"/>
      <c r="J6" s="1295"/>
      <c r="K6" s="1295"/>
      <c r="L6" s="1295"/>
      <c r="M6" s="1295"/>
      <c r="N6" s="1295"/>
      <c r="O6" s="1295"/>
      <c r="P6" s="1295"/>
      <c r="Q6" s="1295"/>
      <c r="R6" s="1295"/>
      <c r="S6" s="1295"/>
      <c r="T6" s="1295"/>
      <c r="U6" s="1295"/>
      <c r="V6" s="1295"/>
      <c r="W6" s="1295"/>
      <c r="X6" s="1295"/>
      <c r="Y6" s="1295"/>
      <c r="Z6" s="1295"/>
      <c r="AA6" s="1295"/>
      <c r="AB6" s="1295"/>
      <c r="AC6" s="1295"/>
      <c r="AD6" s="1295"/>
      <c r="AE6" s="1295"/>
      <c r="AF6" s="1295"/>
      <c r="AG6" s="1295"/>
      <c r="AH6" s="1295"/>
      <c r="AI6" s="1295"/>
      <c r="AJ6" s="1295"/>
      <c r="AK6" s="1295"/>
      <c r="AL6" s="1295"/>
      <c r="AM6" s="1295"/>
      <c r="AN6" s="1295"/>
      <c r="AO6" s="1295"/>
      <c r="AP6" s="1295"/>
      <c r="AQ6" s="1295"/>
      <c r="AR6" s="1295"/>
      <c r="AS6" s="1295"/>
      <c r="AT6" s="1295"/>
      <c r="AU6" s="1295"/>
      <c r="AV6" s="1295"/>
      <c r="AW6" s="1295"/>
      <c r="AX6" s="1295"/>
      <c r="AY6" s="1295"/>
      <c r="AZ6" s="1295"/>
      <c r="BA6" s="1295"/>
      <c r="BB6" s="1295"/>
      <c r="BC6" s="1295"/>
      <c r="BD6" s="1295"/>
      <c r="BE6" s="1295"/>
      <c r="BF6" s="1295"/>
      <c r="BG6" s="1295"/>
      <c r="BH6" s="1295"/>
      <c r="BI6" s="1295"/>
      <c r="BJ6" s="1295"/>
      <c r="BK6" s="1295"/>
      <c r="BL6" s="1295"/>
      <c r="BM6" s="1295"/>
      <c r="BN6" s="1295"/>
      <c r="BO6" s="1295"/>
      <c r="BP6" s="1295"/>
      <c r="BQ6" s="1295"/>
      <c r="BR6" s="1295"/>
      <c r="BS6" s="1295"/>
      <c r="BT6" s="1295"/>
      <c r="BU6" s="1295"/>
      <c r="BV6" s="1295"/>
      <c r="BW6" s="1295"/>
      <c r="BX6" s="1295"/>
      <c r="BY6" s="1295"/>
      <c r="BZ6" s="1295"/>
      <c r="CA6" s="1295"/>
      <c r="CB6" s="1295"/>
      <c r="CC6" s="1295"/>
      <c r="CD6" s="1295"/>
      <c r="CE6" s="1295"/>
      <c r="CF6" s="1295"/>
      <c r="CG6" s="1295"/>
      <c r="CH6" s="1295"/>
      <c r="CI6" s="1295"/>
      <c r="CJ6" s="1295"/>
      <c r="CK6" s="1295"/>
      <c r="CL6" s="1295"/>
      <c r="CM6" s="1295"/>
      <c r="CN6" s="1295"/>
      <c r="CO6" s="1295"/>
      <c r="CP6" s="1295"/>
      <c r="CQ6" s="1295"/>
      <c r="CR6" s="1295"/>
      <c r="CS6" s="1295"/>
      <c r="CT6" s="1295"/>
      <c r="CU6" s="1295"/>
      <c r="CV6" s="1295"/>
      <c r="CW6" s="1295"/>
      <c r="CX6" s="1295"/>
      <c r="CY6" s="1295"/>
      <c r="CZ6" s="1295"/>
      <c r="DA6" s="1295"/>
      <c r="DB6" s="1295"/>
      <c r="DC6" s="1295"/>
      <c r="DD6" s="1295"/>
      <c r="DE6" s="1295"/>
      <c r="DF6" s="271"/>
      <c r="DG6" s="271"/>
      <c r="DH6" s="271"/>
      <c r="DI6" s="271"/>
      <c r="DJ6" s="271"/>
      <c r="DK6" s="271"/>
      <c r="DL6" s="271"/>
      <c r="DM6" s="271"/>
      <c r="DN6" s="271"/>
      <c r="DO6" s="271"/>
      <c r="DP6" s="271"/>
      <c r="DQ6" s="271"/>
      <c r="DR6" s="271"/>
      <c r="DS6" s="271"/>
      <c r="DT6" s="271"/>
      <c r="DU6" s="271"/>
      <c r="DV6" s="271"/>
      <c r="DW6" s="271"/>
    </row>
    <row r="7" spans="1:143" s="270" customFormat="1" ht="13.5">
      <c r="A7" s="1295"/>
      <c r="B7" s="1295"/>
      <c r="C7" s="1295"/>
      <c r="D7" s="1295"/>
      <c r="E7" s="1295"/>
      <c r="F7" s="1295"/>
      <c r="G7" s="1295"/>
      <c r="H7" s="1295"/>
      <c r="I7" s="1295"/>
      <c r="J7" s="1295"/>
      <c r="K7" s="1295"/>
      <c r="L7" s="1295"/>
      <c r="M7" s="1295"/>
      <c r="N7" s="1295"/>
      <c r="O7" s="1295"/>
      <c r="P7" s="1295"/>
      <c r="Q7" s="1295"/>
      <c r="R7" s="1295"/>
      <c r="S7" s="1295"/>
      <c r="T7" s="1295"/>
      <c r="U7" s="1295"/>
      <c r="V7" s="1295"/>
      <c r="W7" s="1295"/>
      <c r="X7" s="1295"/>
      <c r="Y7" s="1295"/>
      <c r="Z7" s="1295"/>
      <c r="AA7" s="1295"/>
      <c r="AB7" s="1295"/>
      <c r="AC7" s="1295"/>
      <c r="AD7" s="1295"/>
      <c r="AE7" s="1295"/>
      <c r="AF7" s="1295"/>
      <c r="AG7" s="1295"/>
      <c r="AH7" s="1295"/>
      <c r="AI7" s="1295"/>
      <c r="AJ7" s="1295"/>
      <c r="AK7" s="1295"/>
      <c r="AL7" s="1295"/>
      <c r="AM7" s="1295"/>
      <c r="AN7" s="1295"/>
      <c r="AO7" s="1295"/>
      <c r="AP7" s="1295"/>
      <c r="AQ7" s="1295"/>
      <c r="AR7" s="1295"/>
      <c r="AS7" s="1295"/>
      <c r="AT7" s="1295"/>
      <c r="AU7" s="1295"/>
      <c r="AV7" s="1295"/>
      <c r="AW7" s="1295"/>
      <c r="AX7" s="1295"/>
      <c r="AY7" s="1295"/>
      <c r="AZ7" s="1295"/>
      <c r="BA7" s="1295"/>
      <c r="BB7" s="1295"/>
      <c r="BC7" s="1295"/>
      <c r="BD7" s="1295"/>
      <c r="BE7" s="1295"/>
      <c r="BF7" s="1295"/>
      <c r="BG7" s="1295"/>
      <c r="BH7" s="1295"/>
      <c r="BI7" s="1295"/>
      <c r="BJ7" s="1295"/>
      <c r="BK7" s="1295"/>
      <c r="BL7" s="1295"/>
      <c r="BM7" s="1295"/>
      <c r="BN7" s="1295"/>
      <c r="BO7" s="1295"/>
      <c r="BP7" s="1295"/>
      <c r="BQ7" s="1295"/>
      <c r="BR7" s="1295"/>
      <c r="BS7" s="1295"/>
      <c r="BT7" s="1295"/>
      <c r="BU7" s="1295"/>
      <c r="BV7" s="1295"/>
      <c r="BW7" s="1295"/>
      <c r="BX7" s="1295"/>
      <c r="BY7" s="1295"/>
      <c r="BZ7" s="1295"/>
      <c r="CA7" s="1295"/>
      <c r="CB7" s="1295"/>
      <c r="CC7" s="1295"/>
      <c r="CD7" s="1295"/>
      <c r="CE7" s="1295"/>
      <c r="CF7" s="1295"/>
      <c r="CG7" s="1295"/>
      <c r="CH7" s="1295"/>
      <c r="CI7" s="1295"/>
      <c r="CJ7" s="1295"/>
      <c r="CK7" s="1295"/>
      <c r="CL7" s="1295"/>
      <c r="CM7" s="1295"/>
      <c r="CN7" s="1295"/>
      <c r="CO7" s="1295"/>
      <c r="CP7" s="1295"/>
      <c r="CQ7" s="1295"/>
      <c r="CR7" s="1295"/>
      <c r="CS7" s="1295"/>
      <c r="CT7" s="1295"/>
      <c r="CU7" s="1295"/>
      <c r="CV7" s="1295"/>
      <c r="CW7" s="1295"/>
      <c r="CX7" s="1295"/>
      <c r="CY7" s="1295"/>
      <c r="CZ7" s="1295"/>
      <c r="DA7" s="1295"/>
      <c r="DB7" s="1295"/>
      <c r="DC7" s="1295"/>
      <c r="DD7" s="1295"/>
      <c r="DE7" s="1295"/>
      <c r="DF7" s="271"/>
      <c r="DG7" s="271"/>
      <c r="DH7" s="271"/>
      <c r="DI7" s="271"/>
      <c r="DJ7" s="271"/>
      <c r="DK7" s="271"/>
      <c r="DL7" s="271"/>
      <c r="DM7" s="271"/>
      <c r="DN7" s="271"/>
      <c r="DO7" s="271"/>
      <c r="DP7" s="271"/>
      <c r="DQ7" s="271"/>
      <c r="DR7" s="271"/>
      <c r="DS7" s="271"/>
      <c r="DT7" s="271"/>
      <c r="DU7" s="271"/>
      <c r="DV7" s="271"/>
      <c r="DW7" s="271"/>
    </row>
    <row r="8" spans="1:143" s="270" customFormat="1" ht="13.5">
      <c r="A8" s="1295"/>
      <c r="B8" s="1295"/>
      <c r="C8" s="1295"/>
      <c r="D8" s="1295"/>
      <c r="E8" s="1295"/>
      <c r="F8" s="1295"/>
      <c r="G8" s="1295"/>
      <c r="H8" s="1295"/>
      <c r="I8" s="1295"/>
      <c r="J8" s="1295"/>
      <c r="K8" s="1295"/>
      <c r="L8" s="1295"/>
      <c r="M8" s="1295"/>
      <c r="N8" s="1295"/>
      <c r="O8" s="1295"/>
      <c r="P8" s="1295"/>
      <c r="Q8" s="1295"/>
      <c r="R8" s="1295"/>
      <c r="S8" s="1295"/>
      <c r="T8" s="1295"/>
      <c r="U8" s="1295"/>
      <c r="V8" s="1295"/>
      <c r="W8" s="1295"/>
      <c r="X8" s="1295"/>
      <c r="Y8" s="1295"/>
      <c r="Z8" s="1295"/>
      <c r="AA8" s="1295"/>
      <c r="AB8" s="1295"/>
      <c r="AC8" s="1295"/>
      <c r="AD8" s="1295"/>
      <c r="AE8" s="1295"/>
      <c r="AF8" s="1295"/>
      <c r="AG8" s="1295"/>
      <c r="AH8" s="1295"/>
      <c r="AI8" s="1295"/>
      <c r="AJ8" s="1295"/>
      <c r="AK8" s="1295"/>
      <c r="AL8" s="1295"/>
      <c r="AM8" s="1295"/>
      <c r="AN8" s="1295"/>
      <c r="AO8" s="1295"/>
      <c r="AP8" s="1295"/>
      <c r="AQ8" s="1295"/>
      <c r="AR8" s="1295"/>
      <c r="AS8" s="1295"/>
      <c r="AT8" s="1295"/>
      <c r="AU8" s="1295"/>
      <c r="AV8" s="1295"/>
      <c r="AW8" s="1295"/>
      <c r="AX8" s="1295"/>
      <c r="AY8" s="1295"/>
      <c r="AZ8" s="1295"/>
      <c r="BA8" s="1295"/>
      <c r="BB8" s="1295"/>
      <c r="BC8" s="1295"/>
      <c r="BD8" s="1295"/>
      <c r="BE8" s="1295"/>
      <c r="BF8" s="1295"/>
      <c r="BG8" s="1295"/>
      <c r="BH8" s="1295"/>
      <c r="BI8" s="1295"/>
      <c r="BJ8" s="1295"/>
      <c r="BK8" s="1295"/>
      <c r="BL8" s="1295"/>
      <c r="BM8" s="1295"/>
      <c r="BN8" s="1295"/>
      <c r="BO8" s="1295"/>
      <c r="BP8" s="1295"/>
      <c r="BQ8" s="1295"/>
      <c r="BR8" s="1295"/>
      <c r="BS8" s="1295"/>
      <c r="BT8" s="1295"/>
      <c r="BU8" s="1295"/>
      <c r="BV8" s="1295"/>
      <c r="BW8" s="1295"/>
      <c r="BX8" s="1295"/>
      <c r="BY8" s="1295"/>
      <c r="BZ8" s="1295"/>
      <c r="CA8" s="1295"/>
      <c r="CB8" s="1295"/>
      <c r="CC8" s="1295"/>
      <c r="CD8" s="1295"/>
      <c r="CE8" s="1295"/>
      <c r="CF8" s="1295"/>
      <c r="CG8" s="1295"/>
      <c r="CH8" s="1295"/>
      <c r="CI8" s="1295"/>
      <c r="CJ8" s="1295"/>
      <c r="CK8" s="1295"/>
      <c r="CL8" s="1295"/>
      <c r="CM8" s="1295"/>
      <c r="CN8" s="1295"/>
      <c r="CO8" s="1295"/>
      <c r="CP8" s="1295"/>
      <c r="CQ8" s="1295"/>
      <c r="CR8" s="1295"/>
      <c r="CS8" s="1295"/>
      <c r="CT8" s="1295"/>
      <c r="CU8" s="1295"/>
      <c r="CV8" s="1295"/>
      <c r="CW8" s="1295"/>
      <c r="CX8" s="1295"/>
      <c r="CY8" s="1295"/>
      <c r="CZ8" s="1295"/>
      <c r="DA8" s="1295"/>
      <c r="DB8" s="1295"/>
      <c r="DC8" s="1295"/>
      <c r="DD8" s="1295"/>
      <c r="DE8" s="1295"/>
      <c r="DF8" s="271"/>
      <c r="DG8" s="271"/>
      <c r="DH8" s="271"/>
      <c r="DI8" s="271"/>
      <c r="DJ8" s="271"/>
      <c r="DK8" s="271"/>
      <c r="DL8" s="271"/>
      <c r="DM8" s="271"/>
      <c r="DN8" s="271"/>
      <c r="DO8" s="271"/>
      <c r="DP8" s="271"/>
      <c r="DQ8" s="271"/>
      <c r="DR8" s="271"/>
      <c r="DS8" s="271"/>
      <c r="DT8" s="271"/>
      <c r="DU8" s="271"/>
      <c r="DV8" s="271"/>
      <c r="DW8" s="271"/>
    </row>
    <row r="9" spans="1:143" s="270" customFormat="1" ht="13.5">
      <c r="A9" s="1295"/>
      <c r="B9" s="1295"/>
      <c r="C9" s="1295"/>
      <c r="D9" s="1295"/>
      <c r="E9" s="1295"/>
      <c r="F9" s="1295"/>
      <c r="G9" s="1295"/>
      <c r="H9" s="1295"/>
      <c r="I9" s="1295"/>
      <c r="J9" s="1295"/>
      <c r="K9" s="1295"/>
      <c r="L9" s="1295"/>
      <c r="M9" s="1295"/>
      <c r="N9" s="1295"/>
      <c r="O9" s="1295"/>
      <c r="P9" s="1295"/>
      <c r="Q9" s="1295"/>
      <c r="R9" s="1295"/>
      <c r="S9" s="1295"/>
      <c r="T9" s="1295"/>
      <c r="U9" s="1295"/>
      <c r="V9" s="1295"/>
      <c r="W9" s="1295"/>
      <c r="X9" s="1295"/>
      <c r="Y9" s="1295"/>
      <c r="Z9" s="1295"/>
      <c r="AA9" s="1295"/>
      <c r="AB9" s="1295"/>
      <c r="AC9" s="1295"/>
      <c r="AD9" s="1295"/>
      <c r="AE9" s="1295"/>
      <c r="AF9" s="1295"/>
      <c r="AG9" s="1295"/>
      <c r="AH9" s="1295"/>
      <c r="AI9" s="1295"/>
      <c r="AJ9" s="1295"/>
      <c r="AK9" s="1295"/>
      <c r="AL9" s="1295"/>
      <c r="AM9" s="1295"/>
      <c r="AN9" s="1295"/>
      <c r="AO9" s="1295"/>
      <c r="AP9" s="1295"/>
      <c r="AQ9" s="1295"/>
      <c r="AR9" s="1295"/>
      <c r="AS9" s="1295"/>
      <c r="AT9" s="1295"/>
      <c r="AU9" s="1295"/>
      <c r="AV9" s="1295"/>
      <c r="AW9" s="1295"/>
      <c r="AX9" s="1295"/>
      <c r="AY9" s="1295"/>
      <c r="AZ9" s="1295"/>
      <c r="BA9" s="1295"/>
      <c r="BB9" s="1295"/>
      <c r="BC9" s="1295"/>
      <c r="BD9" s="1295"/>
      <c r="BE9" s="1295"/>
      <c r="BF9" s="1295"/>
      <c r="BG9" s="1295"/>
      <c r="BH9" s="1295"/>
      <c r="BI9" s="1295"/>
      <c r="BJ9" s="1295"/>
      <c r="BK9" s="1295"/>
      <c r="BL9" s="1295"/>
      <c r="BM9" s="1295"/>
      <c r="BN9" s="1295"/>
      <c r="BO9" s="1295"/>
      <c r="BP9" s="1295"/>
      <c r="BQ9" s="1295"/>
      <c r="BR9" s="1295"/>
      <c r="BS9" s="1295"/>
      <c r="BT9" s="1295"/>
      <c r="BU9" s="1295"/>
      <c r="BV9" s="1295"/>
      <c r="BW9" s="1295"/>
      <c r="BX9" s="1295"/>
      <c r="BY9" s="1295"/>
      <c r="BZ9" s="1295"/>
      <c r="CA9" s="1295"/>
      <c r="CB9" s="1295"/>
      <c r="CC9" s="1295"/>
      <c r="CD9" s="1295"/>
      <c r="CE9" s="1295"/>
      <c r="CF9" s="1295"/>
      <c r="CG9" s="1295"/>
      <c r="CH9" s="1295"/>
      <c r="CI9" s="1295"/>
      <c r="CJ9" s="1295"/>
      <c r="CK9" s="1295"/>
      <c r="CL9" s="1295"/>
      <c r="CM9" s="1295"/>
      <c r="CN9" s="1295"/>
      <c r="CO9" s="1295"/>
      <c r="CP9" s="1295"/>
      <c r="CQ9" s="1295"/>
      <c r="CR9" s="1295"/>
      <c r="CS9" s="1295"/>
      <c r="CT9" s="1295"/>
      <c r="CU9" s="1295"/>
      <c r="CV9" s="1295"/>
      <c r="CW9" s="1295"/>
      <c r="CX9" s="1295"/>
      <c r="CY9" s="1295"/>
      <c r="CZ9" s="1295"/>
      <c r="DA9" s="1295"/>
      <c r="DB9" s="1295"/>
      <c r="DC9" s="1295"/>
      <c r="DD9" s="1295"/>
      <c r="DE9" s="1295"/>
      <c r="DF9" s="271"/>
      <c r="DG9" s="271"/>
      <c r="DH9" s="271"/>
      <c r="DI9" s="271"/>
      <c r="DJ9" s="271"/>
      <c r="DK9" s="271"/>
      <c r="DL9" s="271"/>
      <c r="DM9" s="271"/>
      <c r="DN9" s="271"/>
      <c r="DO9" s="271"/>
      <c r="DP9" s="271"/>
      <c r="DQ9" s="271"/>
      <c r="DR9" s="271"/>
      <c r="DS9" s="271"/>
      <c r="DT9" s="271"/>
      <c r="DU9" s="271"/>
      <c r="DV9" s="271"/>
      <c r="DW9" s="271"/>
    </row>
    <row r="10" spans="1:143" s="270" customFormat="1" ht="13.5">
      <c r="A10" s="1295"/>
      <c r="B10" s="1295"/>
      <c r="C10" s="1295"/>
      <c r="D10" s="1295"/>
      <c r="E10" s="1295"/>
      <c r="F10" s="1295"/>
      <c r="G10" s="1295"/>
      <c r="H10" s="1295"/>
      <c r="I10" s="1295"/>
      <c r="J10" s="1295"/>
      <c r="K10" s="1295"/>
      <c r="L10" s="1295"/>
      <c r="M10" s="1295"/>
      <c r="N10" s="1295"/>
      <c r="O10" s="1295"/>
      <c r="P10" s="1295"/>
      <c r="Q10" s="1295"/>
      <c r="R10" s="1295"/>
      <c r="S10" s="1295"/>
      <c r="T10" s="1295"/>
      <c r="U10" s="1295"/>
      <c r="V10" s="1295"/>
      <c r="W10" s="1295"/>
      <c r="X10" s="1295"/>
      <c r="Y10" s="1295"/>
      <c r="Z10" s="1295"/>
      <c r="AA10" s="1295"/>
      <c r="AB10" s="1295"/>
      <c r="AC10" s="1295"/>
      <c r="AD10" s="1295"/>
      <c r="AE10" s="1295"/>
      <c r="AF10" s="1295"/>
      <c r="AG10" s="1295"/>
      <c r="AH10" s="1295"/>
      <c r="AI10" s="1295"/>
      <c r="AJ10" s="1295"/>
      <c r="AK10" s="1295"/>
      <c r="AL10" s="1295"/>
      <c r="AM10" s="1295"/>
      <c r="AN10" s="1295"/>
      <c r="AO10" s="1295"/>
      <c r="AP10" s="1295"/>
      <c r="AQ10" s="1295"/>
      <c r="AR10" s="1295"/>
      <c r="AS10" s="1295"/>
      <c r="AT10" s="1295"/>
      <c r="AU10" s="1295"/>
      <c r="AV10" s="1295"/>
      <c r="AW10" s="1295"/>
      <c r="AX10" s="1295"/>
      <c r="AY10" s="1295"/>
      <c r="AZ10" s="1295"/>
      <c r="BA10" s="1295"/>
      <c r="BB10" s="1295"/>
      <c r="BC10" s="1295"/>
      <c r="BD10" s="1295"/>
      <c r="BE10" s="1295"/>
      <c r="BF10" s="1295"/>
      <c r="BG10" s="1295"/>
      <c r="BH10" s="1295"/>
      <c r="BI10" s="1295"/>
      <c r="BJ10" s="1295"/>
      <c r="BK10" s="1295"/>
      <c r="BL10" s="1295"/>
      <c r="BM10" s="1295"/>
      <c r="BN10" s="1295"/>
      <c r="BO10" s="1295"/>
      <c r="BP10" s="1295"/>
      <c r="BQ10" s="1295"/>
      <c r="BR10" s="1295"/>
      <c r="BS10" s="1295"/>
      <c r="BT10" s="1295"/>
      <c r="BU10" s="1295"/>
      <c r="BV10" s="1295"/>
      <c r="BW10" s="1295"/>
      <c r="BX10" s="1295"/>
      <c r="BY10" s="1295"/>
      <c r="BZ10" s="1295"/>
      <c r="CA10" s="1295"/>
      <c r="CB10" s="1295"/>
      <c r="CC10" s="1295"/>
      <c r="CD10" s="1295"/>
      <c r="CE10" s="1295"/>
      <c r="CF10" s="1295"/>
      <c r="CG10" s="1295"/>
      <c r="CH10" s="1295"/>
      <c r="CI10" s="1295"/>
      <c r="CJ10" s="1295"/>
      <c r="CK10" s="1295"/>
      <c r="CL10" s="1295"/>
      <c r="CM10" s="1295"/>
      <c r="CN10" s="1295"/>
      <c r="CO10" s="1295"/>
      <c r="CP10" s="1295"/>
      <c r="CQ10" s="1295"/>
      <c r="CR10" s="1295"/>
      <c r="CS10" s="1295"/>
      <c r="CT10" s="1295"/>
      <c r="CU10" s="1295"/>
      <c r="CV10" s="1295"/>
      <c r="CW10" s="1295"/>
      <c r="CX10" s="1295"/>
      <c r="CY10" s="1295"/>
      <c r="CZ10" s="1295"/>
      <c r="DA10" s="1295"/>
      <c r="DB10" s="1295"/>
      <c r="DC10" s="1295"/>
      <c r="DD10" s="1295"/>
      <c r="DE10" s="1295"/>
      <c r="DF10" s="271"/>
      <c r="DG10" s="271"/>
      <c r="DH10" s="271"/>
      <c r="DI10" s="271"/>
      <c r="DJ10" s="271"/>
      <c r="DK10" s="271"/>
      <c r="DL10" s="271"/>
      <c r="DM10" s="271"/>
      <c r="DN10" s="271"/>
      <c r="DO10" s="271"/>
      <c r="DP10" s="271"/>
      <c r="DQ10" s="271"/>
      <c r="DR10" s="271"/>
      <c r="DS10" s="271"/>
      <c r="DT10" s="271"/>
      <c r="DU10" s="271"/>
      <c r="DV10" s="271"/>
      <c r="DW10" s="271"/>
      <c r="EM10" s="270" t="s">
        <v>626</v>
      </c>
    </row>
    <row r="11" spans="1:143" s="270" customFormat="1" ht="13.5">
      <c r="A11" s="1295"/>
      <c r="B11" s="1295"/>
      <c r="C11" s="1295"/>
      <c r="D11" s="1295"/>
      <c r="E11" s="1295"/>
      <c r="F11" s="1295"/>
      <c r="G11" s="1295"/>
      <c r="H11" s="1295"/>
      <c r="I11" s="1295"/>
      <c r="J11" s="1295"/>
      <c r="K11" s="1295"/>
      <c r="L11" s="1295"/>
      <c r="M11" s="1295"/>
      <c r="N11" s="1295"/>
      <c r="O11" s="1295"/>
      <c r="P11" s="1295"/>
      <c r="Q11" s="1295"/>
      <c r="R11" s="1295"/>
      <c r="S11" s="1295"/>
      <c r="T11" s="1295"/>
      <c r="U11" s="1295"/>
      <c r="V11" s="1295"/>
      <c r="W11" s="1295"/>
      <c r="X11" s="1295"/>
      <c r="Y11" s="1295"/>
      <c r="Z11" s="1295"/>
      <c r="AA11" s="1295"/>
      <c r="AB11" s="1295"/>
      <c r="AC11" s="1295"/>
      <c r="AD11" s="1295"/>
      <c r="AE11" s="1295"/>
      <c r="AF11" s="1295"/>
      <c r="AG11" s="1295"/>
      <c r="AH11" s="1295"/>
      <c r="AI11" s="1295"/>
      <c r="AJ11" s="1295"/>
      <c r="AK11" s="1295"/>
      <c r="AL11" s="1295"/>
      <c r="AM11" s="1295"/>
      <c r="AN11" s="1295"/>
      <c r="AO11" s="1295"/>
      <c r="AP11" s="1295"/>
      <c r="AQ11" s="1295"/>
      <c r="AR11" s="1295"/>
      <c r="AS11" s="1295"/>
      <c r="AT11" s="1295"/>
      <c r="AU11" s="1295"/>
      <c r="AV11" s="1295"/>
      <c r="AW11" s="1295"/>
      <c r="AX11" s="1295"/>
      <c r="AY11" s="1295"/>
      <c r="AZ11" s="1295"/>
      <c r="BA11" s="1295"/>
      <c r="BB11" s="1295"/>
      <c r="BC11" s="1295"/>
      <c r="BD11" s="1295"/>
      <c r="BE11" s="1295"/>
      <c r="BF11" s="1295"/>
      <c r="BG11" s="1295"/>
      <c r="BH11" s="1295"/>
      <c r="BI11" s="1295"/>
      <c r="BJ11" s="1295"/>
      <c r="BK11" s="1295"/>
      <c r="BL11" s="1295"/>
      <c r="BM11" s="1295"/>
      <c r="BN11" s="1295"/>
      <c r="BO11" s="1295"/>
      <c r="BP11" s="1295"/>
      <c r="BQ11" s="1295"/>
      <c r="BR11" s="1295"/>
      <c r="BS11" s="1295"/>
      <c r="BT11" s="1295"/>
      <c r="BU11" s="1295"/>
      <c r="BV11" s="1295"/>
      <c r="BW11" s="1295"/>
      <c r="BX11" s="1295"/>
      <c r="BY11" s="1295"/>
      <c r="BZ11" s="1295"/>
      <c r="CA11" s="1295"/>
      <c r="CB11" s="1295"/>
      <c r="CC11" s="1295"/>
      <c r="CD11" s="1295"/>
      <c r="CE11" s="1295"/>
      <c r="CF11" s="1295"/>
      <c r="CG11" s="1295"/>
      <c r="CH11" s="1295"/>
      <c r="CI11" s="1295"/>
      <c r="CJ11" s="1295"/>
      <c r="CK11" s="1295"/>
      <c r="CL11" s="1295"/>
      <c r="CM11" s="1295"/>
      <c r="CN11" s="1295"/>
      <c r="CO11" s="1295"/>
      <c r="CP11" s="1295"/>
      <c r="CQ11" s="1295"/>
      <c r="CR11" s="1295"/>
      <c r="CS11" s="1295"/>
      <c r="CT11" s="1295"/>
      <c r="CU11" s="1295"/>
      <c r="CV11" s="1295"/>
      <c r="CW11" s="1295"/>
      <c r="CX11" s="1295"/>
      <c r="CY11" s="1295"/>
      <c r="CZ11" s="1295"/>
      <c r="DA11" s="1295"/>
      <c r="DB11" s="1295"/>
      <c r="DC11" s="1295"/>
      <c r="DD11" s="1295"/>
      <c r="DE11" s="1295"/>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c r="A12" s="1295"/>
      <c r="B12" s="1295"/>
      <c r="C12" s="1295"/>
      <c r="D12" s="1295"/>
      <c r="E12" s="1295"/>
      <c r="F12" s="1295"/>
      <c r="G12" s="1295"/>
      <c r="H12" s="1295"/>
      <c r="I12" s="1295"/>
      <c r="J12" s="1295"/>
      <c r="K12" s="1295"/>
      <c r="L12" s="1295"/>
      <c r="M12" s="1295"/>
      <c r="N12" s="1295"/>
      <c r="O12" s="1295"/>
      <c r="P12" s="1295"/>
      <c r="Q12" s="1295"/>
      <c r="R12" s="1295"/>
      <c r="S12" s="1295"/>
      <c r="T12" s="1295"/>
      <c r="U12" s="1295"/>
      <c r="V12" s="1295"/>
      <c r="W12" s="1295"/>
      <c r="X12" s="1295"/>
      <c r="Y12" s="1295"/>
      <c r="Z12" s="1295"/>
      <c r="AA12" s="1295"/>
      <c r="AB12" s="1295"/>
      <c r="AC12" s="1295"/>
      <c r="AD12" s="1295"/>
      <c r="AE12" s="1295"/>
      <c r="AF12" s="1295"/>
      <c r="AG12" s="1295"/>
      <c r="AH12" s="1295"/>
      <c r="AI12" s="1295"/>
      <c r="AJ12" s="1295"/>
      <c r="AK12" s="1295"/>
      <c r="AL12" s="1295"/>
      <c r="AM12" s="1295"/>
      <c r="AN12" s="1295"/>
      <c r="AO12" s="1295"/>
      <c r="AP12" s="1295"/>
      <c r="AQ12" s="1295"/>
      <c r="AR12" s="1295"/>
      <c r="AS12" s="1295"/>
      <c r="AT12" s="1295"/>
      <c r="AU12" s="1295"/>
      <c r="AV12" s="1295"/>
      <c r="AW12" s="1295"/>
      <c r="AX12" s="1295"/>
      <c r="AY12" s="1295"/>
      <c r="AZ12" s="1295"/>
      <c r="BA12" s="1295"/>
      <c r="BB12" s="1295"/>
      <c r="BC12" s="1295"/>
      <c r="BD12" s="1295"/>
      <c r="BE12" s="1295"/>
      <c r="BF12" s="1295"/>
      <c r="BG12" s="1295"/>
      <c r="BH12" s="1295"/>
      <c r="BI12" s="1295"/>
      <c r="BJ12" s="1295"/>
      <c r="BK12" s="1295"/>
      <c r="BL12" s="1295"/>
      <c r="BM12" s="1295"/>
      <c r="BN12" s="1295"/>
      <c r="BO12" s="1295"/>
      <c r="BP12" s="1295"/>
      <c r="BQ12" s="1295"/>
      <c r="BR12" s="1295"/>
      <c r="BS12" s="1295"/>
      <c r="BT12" s="1295"/>
      <c r="BU12" s="1295"/>
      <c r="BV12" s="1295"/>
      <c r="BW12" s="1295"/>
      <c r="BX12" s="1295"/>
      <c r="BY12" s="1295"/>
      <c r="BZ12" s="1295"/>
      <c r="CA12" s="1295"/>
      <c r="CB12" s="1295"/>
      <c r="CC12" s="1295"/>
      <c r="CD12" s="1295"/>
      <c r="CE12" s="1295"/>
      <c r="CF12" s="1295"/>
      <c r="CG12" s="1295"/>
      <c r="CH12" s="1295"/>
      <c r="CI12" s="1295"/>
      <c r="CJ12" s="1295"/>
      <c r="CK12" s="1295"/>
      <c r="CL12" s="1295"/>
      <c r="CM12" s="1295"/>
      <c r="CN12" s="1295"/>
      <c r="CO12" s="1295"/>
      <c r="CP12" s="1295"/>
      <c r="CQ12" s="1295"/>
      <c r="CR12" s="1295"/>
      <c r="CS12" s="1295"/>
      <c r="CT12" s="1295"/>
      <c r="CU12" s="1295"/>
      <c r="CV12" s="1295"/>
      <c r="CW12" s="1295"/>
      <c r="CX12" s="1295"/>
      <c r="CY12" s="1295"/>
      <c r="CZ12" s="1295"/>
      <c r="DA12" s="1295"/>
      <c r="DB12" s="1295"/>
      <c r="DC12" s="1295"/>
      <c r="DD12" s="1295"/>
      <c r="DE12" s="1295"/>
      <c r="DF12" s="271"/>
      <c r="DG12" s="271"/>
      <c r="DH12" s="271"/>
      <c r="DI12" s="271"/>
      <c r="DJ12" s="271"/>
      <c r="DK12" s="271"/>
      <c r="DL12" s="271"/>
      <c r="DM12" s="271"/>
      <c r="DN12" s="271"/>
      <c r="DO12" s="271"/>
      <c r="DP12" s="271"/>
      <c r="DQ12" s="271"/>
      <c r="DR12" s="271"/>
      <c r="DS12" s="271"/>
      <c r="DT12" s="271"/>
      <c r="DU12" s="271"/>
      <c r="DV12" s="271"/>
      <c r="DW12" s="271"/>
      <c r="EM12" s="270" t="s">
        <v>626</v>
      </c>
    </row>
    <row r="13" spans="1:143" s="270" customFormat="1" ht="13.5">
      <c r="A13" s="1295"/>
      <c r="B13" s="1295"/>
      <c r="C13" s="1295"/>
      <c r="D13" s="1295"/>
      <c r="E13" s="1295"/>
      <c r="F13" s="1295"/>
      <c r="G13" s="1295"/>
      <c r="H13" s="1295"/>
      <c r="I13" s="1295"/>
      <c r="J13" s="1295"/>
      <c r="K13" s="1295"/>
      <c r="L13" s="1295"/>
      <c r="M13" s="1295"/>
      <c r="N13" s="1295"/>
      <c r="O13" s="1295"/>
      <c r="P13" s="1295"/>
      <c r="Q13" s="1295"/>
      <c r="R13" s="1295"/>
      <c r="S13" s="1295"/>
      <c r="T13" s="1295"/>
      <c r="U13" s="1295"/>
      <c r="V13" s="1295"/>
      <c r="W13" s="1295"/>
      <c r="X13" s="1295"/>
      <c r="Y13" s="1295"/>
      <c r="Z13" s="1295"/>
      <c r="AA13" s="1295"/>
      <c r="AB13" s="1295"/>
      <c r="AC13" s="1295"/>
      <c r="AD13" s="1295"/>
      <c r="AE13" s="1295"/>
      <c r="AF13" s="1295"/>
      <c r="AG13" s="1295"/>
      <c r="AH13" s="1295"/>
      <c r="AI13" s="1295"/>
      <c r="AJ13" s="1295"/>
      <c r="AK13" s="1295"/>
      <c r="AL13" s="1295"/>
      <c r="AM13" s="1295"/>
      <c r="AN13" s="1295"/>
      <c r="AO13" s="1295"/>
      <c r="AP13" s="1295"/>
      <c r="AQ13" s="1295"/>
      <c r="AR13" s="1295"/>
      <c r="AS13" s="1295"/>
      <c r="AT13" s="1295"/>
      <c r="AU13" s="1295"/>
      <c r="AV13" s="1295"/>
      <c r="AW13" s="1295"/>
      <c r="AX13" s="1295"/>
      <c r="AY13" s="1295"/>
      <c r="AZ13" s="1295"/>
      <c r="BA13" s="1295"/>
      <c r="BB13" s="1295"/>
      <c r="BC13" s="1295"/>
      <c r="BD13" s="1295"/>
      <c r="BE13" s="1295"/>
      <c r="BF13" s="1295"/>
      <c r="BG13" s="1295"/>
      <c r="BH13" s="1295"/>
      <c r="BI13" s="1295"/>
      <c r="BJ13" s="1295"/>
      <c r="BK13" s="1295"/>
      <c r="BL13" s="1295"/>
      <c r="BM13" s="1295"/>
      <c r="BN13" s="1295"/>
      <c r="BO13" s="1295"/>
      <c r="BP13" s="1295"/>
      <c r="BQ13" s="1295"/>
      <c r="BR13" s="1295"/>
      <c r="BS13" s="1295"/>
      <c r="BT13" s="1295"/>
      <c r="BU13" s="1295"/>
      <c r="BV13" s="1295"/>
      <c r="BW13" s="1295"/>
      <c r="BX13" s="1295"/>
      <c r="BY13" s="1295"/>
      <c r="BZ13" s="1295"/>
      <c r="CA13" s="1295"/>
      <c r="CB13" s="1295"/>
      <c r="CC13" s="1295"/>
      <c r="CD13" s="1295"/>
      <c r="CE13" s="1295"/>
      <c r="CF13" s="1295"/>
      <c r="CG13" s="1295"/>
      <c r="CH13" s="1295"/>
      <c r="CI13" s="1295"/>
      <c r="CJ13" s="1295"/>
      <c r="CK13" s="1295"/>
      <c r="CL13" s="1295"/>
      <c r="CM13" s="1295"/>
      <c r="CN13" s="1295"/>
      <c r="CO13" s="1295"/>
      <c r="CP13" s="1295"/>
      <c r="CQ13" s="1295"/>
      <c r="CR13" s="1295"/>
      <c r="CS13" s="1295"/>
      <c r="CT13" s="1295"/>
      <c r="CU13" s="1295"/>
      <c r="CV13" s="1295"/>
      <c r="CW13" s="1295"/>
      <c r="CX13" s="1295"/>
      <c r="CY13" s="1295"/>
      <c r="CZ13" s="1295"/>
      <c r="DA13" s="1295"/>
      <c r="DB13" s="1295"/>
      <c r="DC13" s="1295"/>
      <c r="DD13" s="1295"/>
      <c r="DE13" s="1295"/>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c r="A14" s="1295"/>
      <c r="B14" s="1295"/>
      <c r="C14" s="1295"/>
      <c r="D14" s="1295"/>
      <c r="E14" s="1295"/>
      <c r="F14" s="1295"/>
      <c r="G14" s="1295"/>
      <c r="H14" s="1295"/>
      <c r="I14" s="1295"/>
      <c r="J14" s="1295"/>
      <c r="K14" s="1295"/>
      <c r="L14" s="1295"/>
      <c r="M14" s="1295"/>
      <c r="N14" s="1295"/>
      <c r="O14" s="1295"/>
      <c r="P14" s="1295"/>
      <c r="Q14" s="1295"/>
      <c r="R14" s="1295"/>
      <c r="S14" s="1295"/>
      <c r="T14" s="1295"/>
      <c r="U14" s="1295"/>
      <c r="V14" s="1295"/>
      <c r="W14" s="1295"/>
      <c r="X14" s="1295"/>
      <c r="Y14" s="1295"/>
      <c r="Z14" s="1295"/>
      <c r="AA14" s="1295"/>
      <c r="AB14" s="1295"/>
      <c r="AC14" s="1295"/>
      <c r="AD14" s="1295"/>
      <c r="AE14" s="1295"/>
      <c r="AF14" s="1295"/>
      <c r="AG14" s="1295"/>
      <c r="AH14" s="1295"/>
      <c r="AI14" s="1295"/>
      <c r="AJ14" s="1295"/>
      <c r="AK14" s="1295"/>
      <c r="AL14" s="1295"/>
      <c r="AM14" s="1295"/>
      <c r="AN14" s="1295"/>
      <c r="AO14" s="1295"/>
      <c r="AP14" s="1295"/>
      <c r="AQ14" s="1295"/>
      <c r="AR14" s="1295"/>
      <c r="AS14" s="1295"/>
      <c r="AT14" s="1295"/>
      <c r="AU14" s="1295"/>
      <c r="AV14" s="1295"/>
      <c r="AW14" s="1295"/>
      <c r="AX14" s="1295"/>
      <c r="AY14" s="1295"/>
      <c r="AZ14" s="1295"/>
      <c r="BA14" s="1295"/>
      <c r="BB14" s="1295"/>
      <c r="BC14" s="1295"/>
      <c r="BD14" s="1295"/>
      <c r="BE14" s="1295"/>
      <c r="BF14" s="1295"/>
      <c r="BG14" s="1295"/>
      <c r="BH14" s="1295"/>
      <c r="BI14" s="1295"/>
      <c r="BJ14" s="1295"/>
      <c r="BK14" s="1295"/>
      <c r="BL14" s="1295"/>
      <c r="BM14" s="1295"/>
      <c r="BN14" s="1295"/>
      <c r="BO14" s="1295"/>
      <c r="BP14" s="1295"/>
      <c r="BQ14" s="1295"/>
      <c r="BR14" s="1295"/>
      <c r="BS14" s="1295"/>
      <c r="BT14" s="1295"/>
      <c r="BU14" s="1295"/>
      <c r="BV14" s="1295"/>
      <c r="BW14" s="1295"/>
      <c r="BX14" s="1295"/>
      <c r="BY14" s="1295"/>
      <c r="BZ14" s="1295"/>
      <c r="CA14" s="1295"/>
      <c r="CB14" s="1295"/>
      <c r="CC14" s="1295"/>
      <c r="CD14" s="1295"/>
      <c r="CE14" s="1295"/>
      <c r="CF14" s="1295"/>
      <c r="CG14" s="1295"/>
      <c r="CH14" s="1295"/>
      <c r="CI14" s="1295"/>
      <c r="CJ14" s="1295"/>
      <c r="CK14" s="1295"/>
      <c r="CL14" s="1295"/>
      <c r="CM14" s="1295"/>
      <c r="CN14" s="1295"/>
      <c r="CO14" s="1295"/>
      <c r="CP14" s="1295"/>
      <c r="CQ14" s="1295"/>
      <c r="CR14" s="1295"/>
      <c r="CS14" s="1295"/>
      <c r="CT14" s="1295"/>
      <c r="CU14" s="1295"/>
      <c r="CV14" s="1295"/>
      <c r="CW14" s="1295"/>
      <c r="CX14" s="1295"/>
      <c r="CY14" s="1295"/>
      <c r="CZ14" s="1295"/>
      <c r="DA14" s="1295"/>
      <c r="DB14" s="1295"/>
      <c r="DC14" s="1295"/>
      <c r="DD14" s="1295"/>
      <c r="DE14" s="1295"/>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c r="A15" s="1237"/>
      <c r="B15" s="1295"/>
      <c r="C15" s="1295"/>
      <c r="D15" s="1295"/>
      <c r="E15" s="1295"/>
      <c r="F15" s="1295"/>
      <c r="G15" s="1295"/>
      <c r="H15" s="1295"/>
      <c r="I15" s="1295"/>
      <c r="J15" s="1295"/>
      <c r="K15" s="1295"/>
      <c r="L15" s="1295"/>
      <c r="M15" s="1295"/>
      <c r="N15" s="1295"/>
      <c r="O15" s="1295"/>
      <c r="P15" s="1295"/>
      <c r="Q15" s="1295"/>
      <c r="R15" s="1295"/>
      <c r="S15" s="1295"/>
      <c r="T15" s="1295"/>
      <c r="U15" s="1295"/>
      <c r="V15" s="1295"/>
      <c r="W15" s="1295"/>
      <c r="X15" s="1295"/>
      <c r="Y15" s="1295"/>
      <c r="Z15" s="1295"/>
      <c r="AA15" s="1295"/>
      <c r="AB15" s="1295"/>
      <c r="AC15" s="1295"/>
      <c r="AD15" s="1295"/>
      <c r="AE15" s="1295"/>
      <c r="AF15" s="1295"/>
      <c r="AG15" s="1295"/>
      <c r="AH15" s="1295"/>
      <c r="AI15" s="1295"/>
      <c r="AJ15" s="1295"/>
      <c r="AK15" s="1295"/>
      <c r="AL15" s="1295"/>
      <c r="AM15" s="1295"/>
      <c r="AN15" s="1295"/>
      <c r="AO15" s="1295"/>
      <c r="AP15" s="1295"/>
      <c r="AQ15" s="1295"/>
      <c r="AR15" s="1295"/>
      <c r="AS15" s="1295"/>
      <c r="AT15" s="1295"/>
      <c r="AU15" s="1295"/>
      <c r="AV15" s="1295"/>
      <c r="AW15" s="1295"/>
      <c r="AX15" s="1295"/>
      <c r="AY15" s="1295"/>
      <c r="AZ15" s="1295"/>
      <c r="BA15" s="1295"/>
      <c r="BB15" s="1295"/>
      <c r="BC15" s="1295"/>
      <c r="BD15" s="1295"/>
      <c r="BE15" s="1295"/>
      <c r="BF15" s="1295"/>
      <c r="BG15" s="1295"/>
      <c r="BH15" s="1295"/>
      <c r="BI15" s="1295"/>
      <c r="BJ15" s="1295"/>
      <c r="BK15" s="1295"/>
      <c r="BL15" s="1295"/>
      <c r="BM15" s="1295"/>
      <c r="BN15" s="1295"/>
      <c r="BO15" s="1295"/>
      <c r="BP15" s="1295"/>
      <c r="BQ15" s="1295"/>
      <c r="BR15" s="1295"/>
      <c r="BS15" s="1295"/>
      <c r="BT15" s="1295"/>
      <c r="BU15" s="1295"/>
      <c r="BV15" s="1295"/>
      <c r="BW15" s="1295"/>
      <c r="BX15" s="1295"/>
      <c r="BY15" s="1295"/>
      <c r="BZ15" s="1295"/>
      <c r="CA15" s="1295"/>
      <c r="CB15" s="1295"/>
      <c r="CC15" s="1295"/>
      <c r="CD15" s="1295"/>
      <c r="CE15" s="1295"/>
      <c r="CF15" s="1295"/>
      <c r="CG15" s="1295"/>
      <c r="CH15" s="1295"/>
      <c r="CI15" s="1295"/>
      <c r="CJ15" s="1295"/>
      <c r="CK15" s="1295"/>
      <c r="CL15" s="1295"/>
      <c r="CM15" s="1295"/>
      <c r="CN15" s="1295"/>
      <c r="CO15" s="1295"/>
      <c r="CP15" s="1295"/>
      <c r="CQ15" s="1295"/>
      <c r="CR15" s="1295"/>
      <c r="CS15" s="1295"/>
      <c r="CT15" s="1295"/>
      <c r="CU15" s="1295"/>
      <c r="CV15" s="1295"/>
      <c r="CW15" s="1295"/>
      <c r="CX15" s="1295"/>
      <c r="CY15" s="1295"/>
      <c r="CZ15" s="1295"/>
      <c r="DA15" s="1295"/>
      <c r="DB15" s="1295"/>
      <c r="DC15" s="1295"/>
      <c r="DD15" s="1295"/>
      <c r="DE15" s="1295"/>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c r="A16" s="1237"/>
      <c r="B16" s="1295"/>
      <c r="C16" s="1295"/>
      <c r="D16" s="1295"/>
      <c r="E16" s="1295"/>
      <c r="F16" s="1295"/>
      <c r="G16" s="1295"/>
      <c r="H16" s="1295"/>
      <c r="I16" s="1295"/>
      <c r="J16" s="1295"/>
      <c r="K16" s="1295"/>
      <c r="L16" s="1295"/>
      <c r="M16" s="1295"/>
      <c r="N16" s="1295"/>
      <c r="O16" s="1295"/>
      <c r="P16" s="1295"/>
      <c r="Q16" s="1295"/>
      <c r="R16" s="1295"/>
      <c r="S16" s="1295"/>
      <c r="T16" s="1295"/>
      <c r="U16" s="1295"/>
      <c r="V16" s="1295"/>
      <c r="W16" s="1295"/>
      <c r="X16" s="1295"/>
      <c r="Y16" s="1295"/>
      <c r="Z16" s="1295"/>
      <c r="AA16" s="1295"/>
      <c r="AB16" s="1295"/>
      <c r="AC16" s="1295"/>
      <c r="AD16" s="1295"/>
      <c r="AE16" s="1295"/>
      <c r="AF16" s="1295"/>
      <c r="AG16" s="1295"/>
      <c r="AH16" s="1295"/>
      <c r="AI16" s="1295"/>
      <c r="AJ16" s="1295"/>
      <c r="AK16" s="1295"/>
      <c r="AL16" s="1295"/>
      <c r="AM16" s="1295"/>
      <c r="AN16" s="1295"/>
      <c r="AO16" s="1295"/>
      <c r="AP16" s="1295"/>
      <c r="AQ16" s="1295"/>
      <c r="AR16" s="1295"/>
      <c r="AS16" s="1295"/>
      <c r="AT16" s="1295"/>
      <c r="AU16" s="1295"/>
      <c r="AV16" s="1295"/>
      <c r="AW16" s="1295"/>
      <c r="AX16" s="1295"/>
      <c r="AY16" s="1295"/>
      <c r="AZ16" s="1295"/>
      <c r="BA16" s="1295"/>
      <c r="BB16" s="1295"/>
      <c r="BC16" s="1295"/>
      <c r="BD16" s="1295"/>
      <c r="BE16" s="1295"/>
      <c r="BF16" s="1295"/>
      <c r="BG16" s="1295"/>
      <c r="BH16" s="1295"/>
      <c r="BI16" s="1295"/>
      <c r="BJ16" s="1295"/>
      <c r="BK16" s="1295"/>
      <c r="BL16" s="1295"/>
      <c r="BM16" s="1295"/>
      <c r="BN16" s="1295"/>
      <c r="BO16" s="1295"/>
      <c r="BP16" s="1295"/>
      <c r="BQ16" s="1295"/>
      <c r="BR16" s="1295"/>
      <c r="BS16" s="1295"/>
      <c r="BT16" s="1295"/>
      <c r="BU16" s="1295"/>
      <c r="BV16" s="1295"/>
      <c r="BW16" s="1295"/>
      <c r="BX16" s="1295"/>
      <c r="BY16" s="1295"/>
      <c r="BZ16" s="1295"/>
      <c r="CA16" s="1295"/>
      <c r="CB16" s="1295"/>
      <c r="CC16" s="1295"/>
      <c r="CD16" s="1295"/>
      <c r="CE16" s="1295"/>
      <c r="CF16" s="1295"/>
      <c r="CG16" s="1295"/>
      <c r="CH16" s="1295"/>
      <c r="CI16" s="1295"/>
      <c r="CJ16" s="1295"/>
      <c r="CK16" s="1295"/>
      <c r="CL16" s="1295"/>
      <c r="CM16" s="1295"/>
      <c r="CN16" s="1295"/>
      <c r="CO16" s="1295"/>
      <c r="CP16" s="1295"/>
      <c r="CQ16" s="1295"/>
      <c r="CR16" s="1295"/>
      <c r="CS16" s="1295"/>
      <c r="CT16" s="1295"/>
      <c r="CU16" s="1295"/>
      <c r="CV16" s="1295"/>
      <c r="CW16" s="1295"/>
      <c r="CX16" s="1295"/>
      <c r="CY16" s="1295"/>
      <c r="CZ16" s="1295"/>
      <c r="DA16" s="1295"/>
      <c r="DB16" s="1295"/>
      <c r="DC16" s="1295"/>
      <c r="DD16" s="1295"/>
      <c r="DE16" s="1295"/>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c r="A17" s="1237"/>
      <c r="B17" s="1295"/>
      <c r="C17" s="1295"/>
      <c r="D17" s="1295"/>
      <c r="E17" s="1295"/>
      <c r="F17" s="1295"/>
      <c r="G17" s="1295"/>
      <c r="H17" s="1295"/>
      <c r="I17" s="1295"/>
      <c r="J17" s="1295"/>
      <c r="K17" s="1295"/>
      <c r="L17" s="1295"/>
      <c r="M17" s="1295"/>
      <c r="N17" s="1295"/>
      <c r="O17" s="1295"/>
      <c r="P17" s="1295"/>
      <c r="Q17" s="1295"/>
      <c r="R17" s="1295"/>
      <c r="S17" s="1295"/>
      <c r="T17" s="1295"/>
      <c r="U17" s="1295"/>
      <c r="V17" s="1295"/>
      <c r="W17" s="1295"/>
      <c r="X17" s="1295"/>
      <c r="Y17" s="1295"/>
      <c r="Z17" s="1295"/>
      <c r="AA17" s="1295"/>
      <c r="AB17" s="1295"/>
      <c r="AC17" s="1295"/>
      <c r="AD17" s="1295"/>
      <c r="AE17" s="1295"/>
      <c r="AF17" s="1295"/>
      <c r="AG17" s="1295"/>
      <c r="AH17" s="1295"/>
      <c r="AI17" s="1295"/>
      <c r="AJ17" s="1295"/>
      <c r="AK17" s="1295"/>
      <c r="AL17" s="1295"/>
      <c r="AM17" s="1295"/>
      <c r="AN17" s="1295"/>
      <c r="AO17" s="1295"/>
      <c r="AP17" s="1295"/>
      <c r="AQ17" s="1295"/>
      <c r="AR17" s="1295"/>
      <c r="AS17" s="1295"/>
      <c r="AT17" s="1295"/>
      <c r="AU17" s="1295"/>
      <c r="AV17" s="1295"/>
      <c r="AW17" s="1295"/>
      <c r="AX17" s="1295"/>
      <c r="AY17" s="1295"/>
      <c r="AZ17" s="1295"/>
      <c r="BA17" s="1295"/>
      <c r="BB17" s="1295"/>
      <c r="BC17" s="1295"/>
      <c r="BD17" s="1295"/>
      <c r="BE17" s="1295"/>
      <c r="BF17" s="1295"/>
      <c r="BG17" s="1295"/>
      <c r="BH17" s="1295"/>
      <c r="BI17" s="1295"/>
      <c r="BJ17" s="1295"/>
      <c r="BK17" s="1295"/>
      <c r="BL17" s="1295"/>
      <c r="BM17" s="1295"/>
      <c r="BN17" s="1295"/>
      <c r="BO17" s="1295"/>
      <c r="BP17" s="1295"/>
      <c r="BQ17" s="1295"/>
      <c r="BR17" s="1295"/>
      <c r="BS17" s="1295"/>
      <c r="BT17" s="1295"/>
      <c r="BU17" s="1295"/>
      <c r="BV17" s="1295"/>
      <c r="BW17" s="1295"/>
      <c r="BX17" s="1295"/>
      <c r="BY17" s="1295"/>
      <c r="BZ17" s="1295"/>
      <c r="CA17" s="1295"/>
      <c r="CB17" s="1295"/>
      <c r="CC17" s="1295"/>
      <c r="CD17" s="1295"/>
      <c r="CE17" s="1295"/>
      <c r="CF17" s="1295"/>
      <c r="CG17" s="1295"/>
      <c r="CH17" s="1295"/>
      <c r="CI17" s="1295"/>
      <c r="CJ17" s="1295"/>
      <c r="CK17" s="1295"/>
      <c r="CL17" s="1295"/>
      <c r="CM17" s="1295"/>
      <c r="CN17" s="1295"/>
      <c r="CO17" s="1295"/>
      <c r="CP17" s="1295"/>
      <c r="CQ17" s="1295"/>
      <c r="CR17" s="1295"/>
      <c r="CS17" s="1295"/>
      <c r="CT17" s="1295"/>
      <c r="CU17" s="1295"/>
      <c r="CV17" s="1295"/>
      <c r="CW17" s="1295"/>
      <c r="CX17" s="1295"/>
      <c r="CY17" s="1295"/>
      <c r="CZ17" s="1295"/>
      <c r="DA17" s="1295"/>
      <c r="DB17" s="1295"/>
      <c r="DC17" s="1295"/>
      <c r="DD17" s="1295"/>
      <c r="DE17" s="1295"/>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c r="A18" s="1237"/>
      <c r="B18" s="1295"/>
      <c r="C18" s="1295"/>
      <c r="D18" s="1295"/>
      <c r="E18" s="1295"/>
      <c r="F18" s="1295"/>
      <c r="G18" s="1295"/>
      <c r="H18" s="1295"/>
      <c r="I18" s="1295"/>
      <c r="J18" s="1295"/>
      <c r="K18" s="1295"/>
      <c r="L18" s="1295"/>
      <c r="M18" s="1295"/>
      <c r="N18" s="1295"/>
      <c r="O18" s="1295"/>
      <c r="P18" s="1295"/>
      <c r="Q18" s="1295"/>
      <c r="R18" s="1295"/>
      <c r="S18" s="1295"/>
      <c r="T18" s="1295"/>
      <c r="U18" s="1295"/>
      <c r="V18" s="1295"/>
      <c r="W18" s="1295"/>
      <c r="X18" s="1295"/>
      <c r="Y18" s="1295"/>
      <c r="Z18" s="1295"/>
      <c r="AA18" s="1295"/>
      <c r="AB18" s="1295"/>
      <c r="AC18" s="1295"/>
      <c r="AD18" s="1295"/>
      <c r="AE18" s="1295"/>
      <c r="AF18" s="1295"/>
      <c r="AG18" s="1295"/>
      <c r="AH18" s="1295"/>
      <c r="AI18" s="1295"/>
      <c r="AJ18" s="1295"/>
      <c r="AK18" s="1295"/>
      <c r="AL18" s="1295"/>
      <c r="AM18" s="1295"/>
      <c r="AN18" s="1295"/>
      <c r="AO18" s="1295"/>
      <c r="AP18" s="1295"/>
      <c r="AQ18" s="1295"/>
      <c r="AR18" s="1295"/>
      <c r="AS18" s="1295"/>
      <c r="AT18" s="1295"/>
      <c r="AU18" s="1295"/>
      <c r="AV18" s="1295"/>
      <c r="AW18" s="1295"/>
      <c r="AX18" s="1295"/>
      <c r="AY18" s="1295"/>
      <c r="AZ18" s="1295"/>
      <c r="BA18" s="1295"/>
      <c r="BB18" s="1295"/>
      <c r="BC18" s="1295"/>
      <c r="BD18" s="1295"/>
      <c r="BE18" s="1295"/>
      <c r="BF18" s="1295"/>
      <c r="BG18" s="1295"/>
      <c r="BH18" s="1295"/>
      <c r="BI18" s="1295"/>
      <c r="BJ18" s="1295"/>
      <c r="BK18" s="1295"/>
      <c r="BL18" s="1295"/>
      <c r="BM18" s="1295"/>
      <c r="BN18" s="1295"/>
      <c r="BO18" s="1295"/>
      <c r="BP18" s="1295"/>
      <c r="BQ18" s="1295"/>
      <c r="BR18" s="1295"/>
      <c r="BS18" s="1295"/>
      <c r="BT18" s="1295"/>
      <c r="BU18" s="1295"/>
      <c r="BV18" s="1295"/>
      <c r="BW18" s="1295"/>
      <c r="BX18" s="1295"/>
      <c r="BY18" s="1295"/>
      <c r="BZ18" s="1295"/>
      <c r="CA18" s="1295"/>
      <c r="CB18" s="1295"/>
      <c r="CC18" s="1295"/>
      <c r="CD18" s="1295"/>
      <c r="CE18" s="1295"/>
      <c r="CF18" s="1295"/>
      <c r="CG18" s="1295"/>
      <c r="CH18" s="1295"/>
      <c r="CI18" s="1295"/>
      <c r="CJ18" s="1295"/>
      <c r="CK18" s="1295"/>
      <c r="CL18" s="1295"/>
      <c r="CM18" s="1295"/>
      <c r="CN18" s="1295"/>
      <c r="CO18" s="1295"/>
      <c r="CP18" s="1295"/>
      <c r="CQ18" s="1295"/>
      <c r="CR18" s="1295"/>
      <c r="CS18" s="1295"/>
      <c r="CT18" s="1295"/>
      <c r="CU18" s="1295"/>
      <c r="CV18" s="1295"/>
      <c r="CW18" s="1295"/>
      <c r="CX18" s="1295"/>
      <c r="CY18" s="1295"/>
      <c r="CZ18" s="1295"/>
      <c r="DA18" s="1295"/>
      <c r="DB18" s="1295"/>
      <c r="DC18" s="1295"/>
      <c r="DD18" s="1295"/>
      <c r="DE18" s="1295"/>
      <c r="DF18" s="271"/>
      <c r="DG18" s="271"/>
      <c r="DH18" s="271"/>
      <c r="DI18" s="271"/>
      <c r="DJ18" s="271"/>
      <c r="DK18" s="271"/>
      <c r="DL18" s="271"/>
      <c r="DM18" s="271"/>
      <c r="DN18" s="271"/>
      <c r="DO18" s="271"/>
      <c r="DP18" s="271"/>
      <c r="DQ18" s="271"/>
      <c r="DR18" s="271"/>
      <c r="DS18" s="271"/>
      <c r="DT18" s="271"/>
      <c r="DU18" s="271"/>
      <c r="DV18" s="271"/>
      <c r="DW18" s="271"/>
    </row>
    <row r="19" spans="1:351" ht="13.5">
      <c r="DD19" s="1237"/>
      <c r="DE19" s="1237"/>
    </row>
    <row r="20" spans="1:351" ht="13.5">
      <c r="DD20" s="1237"/>
      <c r="DE20" s="1237"/>
    </row>
    <row r="21" spans="1:351" ht="17.25">
      <c r="B21" s="1294"/>
      <c r="C21" s="1290"/>
      <c r="D21" s="1290"/>
      <c r="E21" s="1290"/>
      <c r="F21" s="1290"/>
      <c r="G21" s="1290"/>
      <c r="H21" s="1290"/>
      <c r="I21" s="1290"/>
      <c r="J21" s="1290"/>
      <c r="K21" s="1290"/>
      <c r="L21" s="1290"/>
      <c r="M21" s="1290"/>
      <c r="N21" s="1293"/>
      <c r="O21" s="1290"/>
      <c r="P21" s="1290"/>
      <c r="Q21" s="1290"/>
      <c r="R21" s="1290"/>
      <c r="S21" s="1290"/>
      <c r="T21" s="1290"/>
      <c r="U21" s="1290"/>
      <c r="V21" s="1290"/>
      <c r="W21" s="1290"/>
      <c r="X21" s="1290"/>
      <c r="Y21" s="1290"/>
      <c r="Z21" s="1290"/>
      <c r="AA21" s="1290"/>
      <c r="AB21" s="1290"/>
      <c r="AC21" s="1290"/>
      <c r="AD21" s="1290"/>
      <c r="AE21" s="1290"/>
      <c r="AF21" s="1290"/>
      <c r="AG21" s="1290"/>
      <c r="AH21" s="1290"/>
      <c r="AI21" s="1290"/>
      <c r="AJ21" s="1290"/>
      <c r="AK21" s="1290"/>
      <c r="AL21" s="1290"/>
      <c r="AM21" s="1290"/>
      <c r="AN21" s="1290"/>
      <c r="AO21" s="1290"/>
      <c r="AP21" s="1290"/>
      <c r="AQ21" s="1290"/>
      <c r="AR21" s="1290"/>
      <c r="AS21" s="1290"/>
      <c r="AT21" s="1293"/>
      <c r="AU21" s="1290"/>
      <c r="AV21" s="1290"/>
      <c r="AW21" s="1290"/>
      <c r="AX21" s="1290"/>
      <c r="AY21" s="1290"/>
      <c r="AZ21" s="1290"/>
      <c r="BA21" s="1290"/>
      <c r="BB21" s="1290"/>
      <c r="BC21" s="1290"/>
      <c r="BD21" s="1290"/>
      <c r="BE21" s="1290"/>
      <c r="BF21" s="1293"/>
      <c r="BG21" s="1290"/>
      <c r="BH21" s="1290"/>
      <c r="BI21" s="1290"/>
      <c r="BJ21" s="1290"/>
      <c r="BK21" s="1290"/>
      <c r="BL21" s="1290"/>
      <c r="BM21" s="1290"/>
      <c r="BN21" s="1290"/>
      <c r="BO21" s="1290"/>
      <c r="BP21" s="1290"/>
      <c r="BQ21" s="1290"/>
      <c r="BR21" s="1293"/>
      <c r="BS21" s="1290"/>
      <c r="BT21" s="1290"/>
      <c r="BU21" s="1290"/>
      <c r="BV21" s="1290"/>
      <c r="BW21" s="1290"/>
      <c r="BX21" s="1290"/>
      <c r="BY21" s="1290"/>
      <c r="BZ21" s="1290"/>
      <c r="CA21" s="1290"/>
      <c r="CB21" s="1290"/>
      <c r="CC21" s="1290"/>
      <c r="CD21" s="1293"/>
      <c r="CE21" s="1290"/>
      <c r="CF21" s="1290"/>
      <c r="CG21" s="1290"/>
      <c r="CH21" s="1290"/>
      <c r="CI21" s="1290"/>
      <c r="CJ21" s="1290"/>
      <c r="CK21" s="1290"/>
      <c r="CL21" s="1290"/>
      <c r="CM21" s="1290"/>
      <c r="CN21" s="1290"/>
      <c r="CO21" s="1290"/>
      <c r="CP21" s="1293"/>
      <c r="CQ21" s="1290"/>
      <c r="CR21" s="1290"/>
      <c r="CS21" s="1290"/>
      <c r="CT21" s="1290"/>
      <c r="CU21" s="1290"/>
      <c r="CV21" s="1290"/>
      <c r="CW21" s="1290"/>
      <c r="CX21" s="1290"/>
      <c r="CY21" s="1290"/>
      <c r="CZ21" s="1290"/>
      <c r="DA21" s="1290"/>
      <c r="DB21" s="1293"/>
      <c r="DC21" s="1290"/>
      <c r="DD21" s="1289"/>
      <c r="DE21" s="1237"/>
      <c r="MM21" s="1292"/>
    </row>
    <row r="22" spans="1:351" ht="17.25">
      <c r="B22" s="1238"/>
      <c r="MM22" s="1292"/>
    </row>
    <row r="23" spans="1:351" ht="13.5">
      <c r="B23" s="1238"/>
    </row>
    <row r="24" spans="1:351" ht="13.5">
      <c r="B24" s="1238"/>
    </row>
    <row r="25" spans="1:351" ht="13.5">
      <c r="B25" s="1238"/>
    </row>
    <row r="26" spans="1:351" ht="13.5">
      <c r="B26" s="1238"/>
    </row>
    <row r="27" spans="1:351" ht="13.5">
      <c r="B27" s="1238"/>
    </row>
    <row r="28" spans="1:351" ht="13.5">
      <c r="B28" s="1238"/>
    </row>
    <row r="29" spans="1:351" ht="13.5">
      <c r="B29" s="1238"/>
    </row>
    <row r="30" spans="1:351" ht="13.5">
      <c r="B30" s="1238"/>
    </row>
    <row r="31" spans="1:351" ht="13.5">
      <c r="B31" s="1238"/>
    </row>
    <row r="32" spans="1:351" ht="13.5">
      <c r="B32" s="1238"/>
    </row>
    <row r="33" spans="2:109" ht="13.5">
      <c r="B33" s="1238"/>
    </row>
    <row r="34" spans="2:109" ht="13.5">
      <c r="B34" s="1238"/>
    </row>
    <row r="35" spans="2:109" ht="13.5">
      <c r="B35" s="1238"/>
    </row>
    <row r="36" spans="2:109" ht="13.5">
      <c r="B36" s="1238"/>
    </row>
    <row r="37" spans="2:109" ht="13.5">
      <c r="B37" s="1238"/>
    </row>
    <row r="38" spans="2:109" ht="13.5">
      <c r="B38" s="1238"/>
    </row>
    <row r="39" spans="2:109" ht="13.5">
      <c r="B39" s="1243"/>
      <c r="C39" s="1242"/>
      <c r="D39" s="1242"/>
      <c r="E39" s="1242"/>
      <c r="F39" s="1242"/>
      <c r="G39" s="1242"/>
      <c r="H39" s="1242"/>
      <c r="I39" s="1242"/>
      <c r="J39" s="1242"/>
      <c r="K39" s="1242"/>
      <c r="L39" s="1242"/>
      <c r="M39" s="1242"/>
      <c r="N39" s="1242"/>
      <c r="O39" s="1242"/>
      <c r="P39" s="1242"/>
      <c r="Q39" s="1242"/>
      <c r="R39" s="1242"/>
      <c r="S39" s="1242"/>
      <c r="T39" s="1242"/>
      <c r="U39" s="1242"/>
      <c r="V39" s="1242"/>
      <c r="W39" s="1242"/>
      <c r="X39" s="1242"/>
      <c r="Y39" s="1242"/>
      <c r="Z39" s="1242"/>
      <c r="AA39" s="1242"/>
      <c r="AB39" s="1242"/>
      <c r="AC39" s="1242"/>
      <c r="AD39" s="1242"/>
      <c r="AE39" s="1242"/>
      <c r="AF39" s="1242"/>
      <c r="AG39" s="1242"/>
      <c r="AH39" s="1242"/>
      <c r="AI39" s="1242"/>
      <c r="AJ39" s="1242"/>
      <c r="AK39" s="1242"/>
      <c r="AL39" s="1242"/>
      <c r="AM39" s="1242"/>
      <c r="AN39" s="1242"/>
      <c r="AO39" s="1242"/>
      <c r="AP39" s="1242"/>
      <c r="AQ39" s="1242"/>
      <c r="AR39" s="1242"/>
      <c r="AS39" s="1242"/>
      <c r="AT39" s="1242"/>
      <c r="AU39" s="1242"/>
      <c r="AV39" s="1242"/>
      <c r="AW39" s="1242"/>
      <c r="AX39" s="1242"/>
      <c r="AY39" s="1242"/>
      <c r="AZ39" s="1242"/>
      <c r="BA39" s="1242"/>
      <c r="BB39" s="1242"/>
      <c r="BC39" s="1242"/>
      <c r="BD39" s="1242"/>
      <c r="BE39" s="1242"/>
      <c r="BF39" s="1242"/>
      <c r="BG39" s="1242"/>
      <c r="BH39" s="1242"/>
      <c r="BI39" s="1242"/>
      <c r="BJ39" s="1242"/>
      <c r="BK39" s="1242"/>
      <c r="BL39" s="1242"/>
      <c r="BM39" s="1242"/>
      <c r="BN39" s="1242"/>
      <c r="BO39" s="1242"/>
      <c r="BP39" s="1242"/>
      <c r="BQ39" s="1242"/>
      <c r="BR39" s="1242"/>
      <c r="BS39" s="1242"/>
      <c r="BT39" s="1242"/>
      <c r="BU39" s="1242"/>
      <c r="BV39" s="1242"/>
      <c r="BW39" s="1242"/>
      <c r="BX39" s="1242"/>
      <c r="BY39" s="1242"/>
      <c r="BZ39" s="1242"/>
      <c r="CA39" s="1242"/>
      <c r="CB39" s="1242"/>
      <c r="CC39" s="1242"/>
      <c r="CD39" s="1242"/>
      <c r="CE39" s="1242"/>
      <c r="CF39" s="1242"/>
      <c r="CG39" s="1242"/>
      <c r="CH39" s="1242"/>
      <c r="CI39" s="1242"/>
      <c r="CJ39" s="1242"/>
      <c r="CK39" s="1242"/>
      <c r="CL39" s="1242"/>
      <c r="CM39" s="1242"/>
      <c r="CN39" s="1242"/>
      <c r="CO39" s="1242"/>
      <c r="CP39" s="1242"/>
      <c r="CQ39" s="1242"/>
      <c r="CR39" s="1242"/>
      <c r="CS39" s="1242"/>
      <c r="CT39" s="1242"/>
      <c r="CU39" s="1242"/>
      <c r="CV39" s="1242"/>
      <c r="CW39" s="1242"/>
      <c r="CX39" s="1242"/>
      <c r="CY39" s="1242"/>
      <c r="CZ39" s="1242"/>
      <c r="DA39" s="1242"/>
      <c r="DB39" s="1242"/>
      <c r="DC39" s="1242"/>
      <c r="DD39" s="1241"/>
    </row>
    <row r="40" spans="2:109" ht="13.5">
      <c r="B40" s="1279"/>
      <c r="DD40" s="1279"/>
      <c r="DE40" s="1237"/>
    </row>
    <row r="41" spans="2:109" ht="17.25">
      <c r="B41" s="1291" t="s">
        <v>625</v>
      </c>
      <c r="C41" s="1290"/>
      <c r="D41" s="1290"/>
      <c r="E41" s="1290"/>
      <c r="F41" s="1290"/>
      <c r="G41" s="1290"/>
      <c r="H41" s="1290"/>
      <c r="I41" s="1290"/>
      <c r="J41" s="1290"/>
      <c r="K41" s="1290"/>
      <c r="L41" s="1290"/>
      <c r="M41" s="1290"/>
      <c r="N41" s="1290"/>
      <c r="O41" s="1290"/>
      <c r="P41" s="1290"/>
      <c r="Q41" s="1290"/>
      <c r="R41" s="1290"/>
      <c r="S41" s="1290"/>
      <c r="T41" s="1290"/>
      <c r="U41" s="1290"/>
      <c r="V41" s="1290"/>
      <c r="W41" s="1290"/>
      <c r="X41" s="1290"/>
      <c r="Y41" s="1290"/>
      <c r="Z41" s="1290"/>
      <c r="AA41" s="1290"/>
      <c r="AB41" s="1290"/>
      <c r="AC41" s="1290"/>
      <c r="AD41" s="1290"/>
      <c r="AE41" s="1290"/>
      <c r="AF41" s="1290"/>
      <c r="AG41" s="1290"/>
      <c r="AH41" s="1290"/>
      <c r="AI41" s="1290"/>
      <c r="AJ41" s="1290"/>
      <c r="AK41" s="1290"/>
      <c r="AL41" s="1290"/>
      <c r="AM41" s="1290"/>
      <c r="AN41" s="1290"/>
      <c r="AO41" s="1290"/>
      <c r="AP41" s="1290"/>
      <c r="AQ41" s="1290"/>
      <c r="AR41" s="1290"/>
      <c r="AS41" s="1290"/>
      <c r="AT41" s="1290"/>
      <c r="AU41" s="1290"/>
      <c r="AV41" s="1290"/>
      <c r="AW41" s="1290"/>
      <c r="AX41" s="1290"/>
      <c r="AY41" s="1290"/>
      <c r="AZ41" s="1290"/>
      <c r="BA41" s="1290"/>
      <c r="BB41" s="1290"/>
      <c r="BC41" s="1290"/>
      <c r="BD41" s="1290"/>
      <c r="BE41" s="1290"/>
      <c r="BF41" s="1290"/>
      <c r="BG41" s="1290"/>
      <c r="BH41" s="1290"/>
      <c r="BI41" s="1290"/>
      <c r="BJ41" s="1290"/>
      <c r="BK41" s="1290"/>
      <c r="BL41" s="1290"/>
      <c r="BM41" s="1290"/>
      <c r="BN41" s="1290"/>
      <c r="BO41" s="1290"/>
      <c r="BP41" s="1290"/>
      <c r="BQ41" s="1290"/>
      <c r="BR41" s="1290"/>
      <c r="BS41" s="1290"/>
      <c r="BT41" s="1290"/>
      <c r="BU41" s="1290"/>
      <c r="BV41" s="1290"/>
      <c r="BW41" s="1290"/>
      <c r="BX41" s="1290"/>
      <c r="BY41" s="1290"/>
      <c r="BZ41" s="1290"/>
      <c r="CA41" s="1290"/>
      <c r="CB41" s="1290"/>
      <c r="CC41" s="1290"/>
      <c r="CD41" s="1290"/>
      <c r="CE41" s="1290"/>
      <c r="CF41" s="1290"/>
      <c r="CG41" s="1290"/>
      <c r="CH41" s="1290"/>
      <c r="CI41" s="1290"/>
      <c r="CJ41" s="1290"/>
      <c r="CK41" s="1290"/>
      <c r="CL41" s="1290"/>
      <c r="CM41" s="1290"/>
      <c r="CN41" s="1290"/>
      <c r="CO41" s="1290"/>
      <c r="CP41" s="1290"/>
      <c r="CQ41" s="1290"/>
      <c r="CR41" s="1290"/>
      <c r="CS41" s="1290"/>
      <c r="CT41" s="1290"/>
      <c r="CU41" s="1290"/>
      <c r="CV41" s="1290"/>
      <c r="CW41" s="1290"/>
      <c r="CX41" s="1290"/>
      <c r="CY41" s="1290"/>
      <c r="CZ41" s="1290"/>
      <c r="DA41" s="1290"/>
      <c r="DB41" s="1290"/>
      <c r="DC41" s="1290"/>
      <c r="DD41" s="1289"/>
    </row>
    <row r="42" spans="2:109" ht="13.5">
      <c r="B42" s="1238"/>
      <c r="G42" s="1275"/>
      <c r="I42" s="1274"/>
      <c r="J42" s="1274"/>
      <c r="K42" s="1274"/>
      <c r="AM42" s="1275"/>
      <c r="AN42" s="1275" t="s">
        <v>618</v>
      </c>
      <c r="AP42" s="1274"/>
      <c r="AQ42" s="1274"/>
      <c r="AR42" s="1274"/>
      <c r="AY42" s="1275"/>
      <c r="BA42" s="1274"/>
      <c r="BB42" s="1274"/>
      <c r="BC42" s="1274"/>
      <c r="BK42" s="1275"/>
      <c r="BM42" s="1274"/>
      <c r="BN42" s="1274"/>
      <c r="BO42" s="1274"/>
      <c r="BW42" s="1275"/>
      <c r="BY42" s="1274"/>
      <c r="BZ42" s="1274"/>
      <c r="CA42" s="1274"/>
      <c r="CI42" s="1275"/>
      <c r="CK42" s="1274"/>
      <c r="CL42" s="1274"/>
      <c r="CM42" s="1274"/>
      <c r="CU42" s="1275"/>
      <c r="CW42" s="1274"/>
      <c r="CX42" s="1274"/>
      <c r="CY42" s="1274"/>
    </row>
    <row r="43" spans="2:109" ht="13.5" customHeight="1">
      <c r="B43" s="1238"/>
      <c r="AN43" s="1273" t="s">
        <v>624</v>
      </c>
      <c r="AO43" s="1272"/>
      <c r="AP43" s="1272"/>
      <c r="AQ43" s="1272"/>
      <c r="AR43" s="1272"/>
      <c r="AS43" s="1272"/>
      <c r="AT43" s="1272"/>
      <c r="AU43" s="1272"/>
      <c r="AV43" s="1272"/>
      <c r="AW43" s="1272"/>
      <c r="AX43" s="1272"/>
      <c r="AY43" s="1272"/>
      <c r="AZ43" s="1272"/>
      <c r="BA43" s="1272"/>
      <c r="BB43" s="1272"/>
      <c r="BC43" s="1272"/>
      <c r="BD43" s="1272"/>
      <c r="BE43" s="1272"/>
      <c r="BF43" s="1272"/>
      <c r="BG43" s="1272"/>
      <c r="BH43" s="1272"/>
      <c r="BI43" s="1272"/>
      <c r="BJ43" s="1272"/>
      <c r="BK43" s="1272"/>
      <c r="BL43" s="1272"/>
      <c r="BM43" s="1272"/>
      <c r="BN43" s="1272"/>
      <c r="BO43" s="1272"/>
      <c r="BP43" s="1272"/>
      <c r="BQ43" s="1272"/>
      <c r="BR43" s="1272"/>
      <c r="BS43" s="1272"/>
      <c r="BT43" s="1272"/>
      <c r="BU43" s="1272"/>
      <c r="BV43" s="1272"/>
      <c r="BW43" s="1272"/>
      <c r="BX43" s="1272"/>
      <c r="BY43" s="1272"/>
      <c r="BZ43" s="1272"/>
      <c r="CA43" s="1272"/>
      <c r="CB43" s="1272"/>
      <c r="CC43" s="1272"/>
      <c r="CD43" s="1272"/>
      <c r="CE43" s="1272"/>
      <c r="CF43" s="1272"/>
      <c r="CG43" s="1272"/>
      <c r="CH43" s="1272"/>
      <c r="CI43" s="1272"/>
      <c r="CJ43" s="1272"/>
      <c r="CK43" s="1272"/>
      <c r="CL43" s="1272"/>
      <c r="CM43" s="1272"/>
      <c r="CN43" s="1272"/>
      <c r="CO43" s="1272"/>
      <c r="CP43" s="1272"/>
      <c r="CQ43" s="1272"/>
      <c r="CR43" s="1272"/>
      <c r="CS43" s="1272"/>
      <c r="CT43" s="1272"/>
      <c r="CU43" s="1272"/>
      <c r="CV43" s="1272"/>
      <c r="CW43" s="1272"/>
      <c r="CX43" s="1272"/>
      <c r="CY43" s="1272"/>
      <c r="CZ43" s="1272"/>
      <c r="DA43" s="1272"/>
      <c r="DB43" s="1272"/>
      <c r="DC43" s="1271"/>
    </row>
    <row r="44" spans="2:109" ht="13.5">
      <c r="B44" s="1238"/>
      <c r="AN44" s="1270"/>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68"/>
    </row>
    <row r="45" spans="2:109" ht="13.5">
      <c r="B45" s="1238"/>
      <c r="AN45" s="1270"/>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68"/>
    </row>
    <row r="46" spans="2:109" ht="13.5">
      <c r="B46" s="1238"/>
      <c r="AN46" s="1270"/>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68"/>
    </row>
    <row r="47" spans="2:109" ht="13.5">
      <c r="B47" s="1238"/>
      <c r="AN47" s="1267"/>
      <c r="AO47" s="1266"/>
      <c r="AP47" s="1266"/>
      <c r="AQ47" s="1266"/>
      <c r="AR47" s="1266"/>
      <c r="AS47" s="1266"/>
      <c r="AT47" s="1266"/>
      <c r="AU47" s="1266"/>
      <c r="AV47" s="1266"/>
      <c r="AW47" s="1266"/>
      <c r="AX47" s="1266"/>
      <c r="AY47" s="1266"/>
      <c r="AZ47" s="1266"/>
      <c r="BA47" s="1266"/>
      <c r="BB47" s="1266"/>
      <c r="BC47" s="1266"/>
      <c r="BD47" s="1266"/>
      <c r="BE47" s="1266"/>
      <c r="BF47" s="1266"/>
      <c r="BG47" s="1266"/>
      <c r="BH47" s="1266"/>
      <c r="BI47" s="1266"/>
      <c r="BJ47" s="1266"/>
      <c r="BK47" s="1266"/>
      <c r="BL47" s="1266"/>
      <c r="BM47" s="1266"/>
      <c r="BN47" s="1266"/>
      <c r="BO47" s="1266"/>
      <c r="BP47" s="1266"/>
      <c r="BQ47" s="1266"/>
      <c r="BR47" s="1266"/>
      <c r="BS47" s="1266"/>
      <c r="BT47" s="1266"/>
      <c r="BU47" s="1266"/>
      <c r="BV47" s="1266"/>
      <c r="BW47" s="1266"/>
      <c r="BX47" s="1266"/>
      <c r="BY47" s="1266"/>
      <c r="BZ47" s="1266"/>
      <c r="CA47" s="1266"/>
      <c r="CB47" s="1266"/>
      <c r="CC47" s="1266"/>
      <c r="CD47" s="1266"/>
      <c r="CE47" s="1266"/>
      <c r="CF47" s="1266"/>
      <c r="CG47" s="1266"/>
      <c r="CH47" s="1266"/>
      <c r="CI47" s="1266"/>
      <c r="CJ47" s="1266"/>
      <c r="CK47" s="1266"/>
      <c r="CL47" s="1266"/>
      <c r="CM47" s="1266"/>
      <c r="CN47" s="1266"/>
      <c r="CO47" s="1266"/>
      <c r="CP47" s="1266"/>
      <c r="CQ47" s="1266"/>
      <c r="CR47" s="1266"/>
      <c r="CS47" s="1266"/>
      <c r="CT47" s="1266"/>
      <c r="CU47" s="1266"/>
      <c r="CV47" s="1266"/>
      <c r="CW47" s="1266"/>
      <c r="CX47" s="1266"/>
      <c r="CY47" s="1266"/>
      <c r="CZ47" s="1266"/>
      <c r="DA47" s="1266"/>
      <c r="DB47" s="1266"/>
      <c r="DC47" s="1265"/>
    </row>
    <row r="48" spans="2:109" ht="13.5">
      <c r="B48" s="1238"/>
      <c r="H48" s="1252"/>
      <c r="I48" s="1252"/>
      <c r="J48" s="1252"/>
      <c r="AN48" s="1252"/>
      <c r="AO48" s="1252"/>
      <c r="AP48" s="1252"/>
      <c r="AZ48" s="1252"/>
      <c r="BA48" s="1252"/>
      <c r="BB48" s="1252"/>
      <c r="BL48" s="1252"/>
      <c r="BM48" s="1252"/>
      <c r="BN48" s="1252"/>
      <c r="BX48" s="1252"/>
      <c r="BY48" s="1252"/>
      <c r="BZ48" s="1252"/>
      <c r="CJ48" s="1252"/>
      <c r="CK48" s="1252"/>
      <c r="CL48" s="1252"/>
      <c r="CV48" s="1252"/>
      <c r="CW48" s="1252"/>
      <c r="CX48" s="1252"/>
    </row>
    <row r="49" spans="1:109" ht="13.5">
      <c r="B49" s="1238"/>
      <c r="AN49" s="1237" t="s">
        <v>616</v>
      </c>
    </row>
    <row r="50" spans="1:109" ht="13.5">
      <c r="B50" s="1238"/>
      <c r="G50" s="1250"/>
      <c r="H50" s="1250"/>
      <c r="I50" s="1250"/>
      <c r="J50" s="1250"/>
      <c r="K50" s="1259"/>
      <c r="L50" s="1259"/>
      <c r="M50" s="1258"/>
      <c r="N50" s="1258"/>
      <c r="AN50" s="1257"/>
      <c r="AO50" s="1256"/>
      <c r="AP50" s="1256"/>
      <c r="AQ50" s="1256"/>
      <c r="AR50" s="1256"/>
      <c r="AS50" s="1256"/>
      <c r="AT50" s="1256"/>
      <c r="AU50" s="1256"/>
      <c r="AV50" s="1256"/>
      <c r="AW50" s="1256"/>
      <c r="AX50" s="1256"/>
      <c r="AY50" s="1256"/>
      <c r="AZ50" s="1256"/>
      <c r="BA50" s="1256"/>
      <c r="BB50" s="1256"/>
      <c r="BC50" s="1256"/>
      <c r="BD50" s="1256"/>
      <c r="BE50" s="1256"/>
      <c r="BF50" s="1256"/>
      <c r="BG50" s="1256"/>
      <c r="BH50" s="1256"/>
      <c r="BI50" s="1256"/>
      <c r="BJ50" s="1256"/>
      <c r="BK50" s="1256"/>
      <c r="BL50" s="1256"/>
      <c r="BM50" s="1256"/>
      <c r="BN50" s="1256"/>
      <c r="BO50" s="1255"/>
      <c r="BP50" s="1247" t="s">
        <v>557</v>
      </c>
      <c r="BQ50" s="1247"/>
      <c r="BR50" s="1247"/>
      <c r="BS50" s="1247"/>
      <c r="BT50" s="1247"/>
      <c r="BU50" s="1247"/>
      <c r="BV50" s="1247"/>
      <c r="BW50" s="1247"/>
      <c r="BX50" s="1247" t="s">
        <v>558</v>
      </c>
      <c r="BY50" s="1247"/>
      <c r="BZ50" s="1247"/>
      <c r="CA50" s="1247"/>
      <c r="CB50" s="1247"/>
      <c r="CC50" s="1247"/>
      <c r="CD50" s="1247"/>
      <c r="CE50" s="1247"/>
      <c r="CF50" s="1247" t="s">
        <v>559</v>
      </c>
      <c r="CG50" s="1247"/>
      <c r="CH50" s="1247"/>
      <c r="CI50" s="1247"/>
      <c r="CJ50" s="1247"/>
      <c r="CK50" s="1247"/>
      <c r="CL50" s="1247"/>
      <c r="CM50" s="1247"/>
      <c r="CN50" s="1247" t="s">
        <v>560</v>
      </c>
      <c r="CO50" s="1247"/>
      <c r="CP50" s="1247"/>
      <c r="CQ50" s="1247"/>
      <c r="CR50" s="1247"/>
      <c r="CS50" s="1247"/>
      <c r="CT50" s="1247"/>
      <c r="CU50" s="1247"/>
      <c r="CV50" s="1247" t="s">
        <v>561</v>
      </c>
      <c r="CW50" s="1247"/>
      <c r="CX50" s="1247"/>
      <c r="CY50" s="1247"/>
      <c r="CZ50" s="1247"/>
      <c r="DA50" s="1247"/>
      <c r="DB50" s="1247"/>
      <c r="DC50" s="1247"/>
    </row>
    <row r="51" spans="1:109" ht="13.5" customHeight="1">
      <c r="B51" s="1238"/>
      <c r="G51" s="1254"/>
      <c r="H51" s="1254"/>
      <c r="I51" s="1288"/>
      <c r="J51" s="1288"/>
      <c r="K51" s="1253"/>
      <c r="L51" s="1253"/>
      <c r="M51" s="1253"/>
      <c r="N51" s="1253"/>
      <c r="AM51" s="1252"/>
      <c r="AN51" s="1246" t="s">
        <v>615</v>
      </c>
      <c r="AO51" s="1246"/>
      <c r="AP51" s="1246"/>
      <c r="AQ51" s="1246"/>
      <c r="AR51" s="1246"/>
      <c r="AS51" s="1246"/>
      <c r="AT51" s="1246"/>
      <c r="AU51" s="1246"/>
      <c r="AV51" s="1246"/>
      <c r="AW51" s="1246"/>
      <c r="AX51" s="1246"/>
      <c r="AY51" s="1246"/>
      <c r="AZ51" s="1246"/>
      <c r="BA51" s="1246"/>
      <c r="BB51" s="1246" t="s">
        <v>613</v>
      </c>
      <c r="BC51" s="1246"/>
      <c r="BD51" s="1246"/>
      <c r="BE51" s="1246"/>
      <c r="BF51" s="1246"/>
      <c r="BG51" s="1246"/>
      <c r="BH51" s="1246"/>
      <c r="BI51" s="1246"/>
      <c r="BJ51" s="1246"/>
      <c r="BK51" s="1246"/>
      <c r="BL51" s="1246"/>
      <c r="BM51" s="1246"/>
      <c r="BN51" s="1246"/>
      <c r="BO51" s="1246"/>
      <c r="BP51" s="1287"/>
      <c r="BQ51" s="1245"/>
      <c r="BR51" s="1245"/>
      <c r="BS51" s="1245"/>
      <c r="BT51" s="1245"/>
      <c r="BU51" s="1245"/>
      <c r="BV51" s="1245"/>
      <c r="BW51" s="1245"/>
      <c r="BX51" s="1287"/>
      <c r="BY51" s="1245"/>
      <c r="BZ51" s="1245"/>
      <c r="CA51" s="1245"/>
      <c r="CB51" s="1245"/>
      <c r="CC51" s="1245"/>
      <c r="CD51" s="1245"/>
      <c r="CE51" s="1245"/>
      <c r="CF51" s="1287"/>
      <c r="CG51" s="1245"/>
      <c r="CH51" s="1245"/>
      <c r="CI51" s="1245"/>
      <c r="CJ51" s="1245"/>
      <c r="CK51" s="1245"/>
      <c r="CL51" s="1245"/>
      <c r="CM51" s="1245"/>
      <c r="CN51" s="1245">
        <v>62.9</v>
      </c>
      <c r="CO51" s="1245"/>
      <c r="CP51" s="1245"/>
      <c r="CQ51" s="1245"/>
      <c r="CR51" s="1245"/>
      <c r="CS51" s="1245"/>
      <c r="CT51" s="1245"/>
      <c r="CU51" s="1245"/>
      <c r="CV51" s="1287"/>
      <c r="CW51" s="1245"/>
      <c r="CX51" s="1245"/>
      <c r="CY51" s="1245"/>
      <c r="CZ51" s="1245"/>
      <c r="DA51" s="1245"/>
      <c r="DB51" s="1245"/>
      <c r="DC51" s="1245"/>
    </row>
    <row r="52" spans="1:109" ht="13.5">
      <c r="B52" s="1238"/>
      <c r="G52" s="1254"/>
      <c r="H52" s="1254"/>
      <c r="I52" s="1288"/>
      <c r="J52" s="1288"/>
      <c r="K52" s="1253"/>
      <c r="L52" s="1253"/>
      <c r="M52" s="1253"/>
      <c r="N52" s="1253"/>
      <c r="AM52" s="1252"/>
      <c r="AN52" s="1246"/>
      <c r="AO52" s="1246"/>
      <c r="AP52" s="1246"/>
      <c r="AQ52" s="1246"/>
      <c r="AR52" s="1246"/>
      <c r="AS52" s="1246"/>
      <c r="AT52" s="1246"/>
      <c r="AU52" s="1246"/>
      <c r="AV52" s="1246"/>
      <c r="AW52" s="1246"/>
      <c r="AX52" s="1246"/>
      <c r="AY52" s="1246"/>
      <c r="AZ52" s="1246"/>
      <c r="BA52" s="1246"/>
      <c r="BB52" s="1246"/>
      <c r="BC52" s="1246"/>
      <c r="BD52" s="1246"/>
      <c r="BE52" s="1246"/>
      <c r="BF52" s="1246"/>
      <c r="BG52" s="1246"/>
      <c r="BH52" s="1246"/>
      <c r="BI52" s="1246"/>
      <c r="BJ52" s="1246"/>
      <c r="BK52" s="1246"/>
      <c r="BL52" s="1246"/>
      <c r="BM52" s="1246"/>
      <c r="BN52" s="1246"/>
      <c r="BO52" s="1246"/>
      <c r="BP52" s="1245"/>
      <c r="BQ52" s="1245"/>
      <c r="BR52" s="1245"/>
      <c r="BS52" s="1245"/>
      <c r="BT52" s="1245"/>
      <c r="BU52" s="1245"/>
      <c r="BV52" s="1245"/>
      <c r="BW52" s="1245"/>
      <c r="BX52" s="1245"/>
      <c r="BY52" s="1245"/>
      <c r="BZ52" s="1245"/>
      <c r="CA52" s="1245"/>
      <c r="CB52" s="1245"/>
      <c r="CC52" s="1245"/>
      <c r="CD52" s="1245"/>
      <c r="CE52" s="1245"/>
      <c r="CF52" s="1245"/>
      <c r="CG52" s="1245"/>
      <c r="CH52" s="1245"/>
      <c r="CI52" s="1245"/>
      <c r="CJ52" s="1245"/>
      <c r="CK52" s="1245"/>
      <c r="CL52" s="1245"/>
      <c r="CM52" s="1245"/>
      <c r="CN52" s="1245"/>
      <c r="CO52" s="1245"/>
      <c r="CP52" s="1245"/>
      <c r="CQ52" s="1245"/>
      <c r="CR52" s="1245"/>
      <c r="CS52" s="1245"/>
      <c r="CT52" s="1245"/>
      <c r="CU52" s="1245"/>
      <c r="CV52" s="1245"/>
      <c r="CW52" s="1245"/>
      <c r="CX52" s="1245"/>
      <c r="CY52" s="1245"/>
      <c r="CZ52" s="1245"/>
      <c r="DA52" s="1245"/>
      <c r="DB52" s="1245"/>
      <c r="DC52" s="1245"/>
    </row>
    <row r="53" spans="1:109" ht="13.5">
      <c r="A53" s="1274"/>
      <c r="B53" s="1238"/>
      <c r="G53" s="1254"/>
      <c r="H53" s="1254"/>
      <c r="I53" s="1250"/>
      <c r="J53" s="1250"/>
      <c r="K53" s="1253"/>
      <c r="L53" s="1253"/>
      <c r="M53" s="1253"/>
      <c r="N53" s="1253"/>
      <c r="AM53" s="1252"/>
      <c r="AN53" s="1246"/>
      <c r="AO53" s="1246"/>
      <c r="AP53" s="1246"/>
      <c r="AQ53" s="1246"/>
      <c r="AR53" s="1246"/>
      <c r="AS53" s="1246"/>
      <c r="AT53" s="1246"/>
      <c r="AU53" s="1246"/>
      <c r="AV53" s="1246"/>
      <c r="AW53" s="1246"/>
      <c r="AX53" s="1246"/>
      <c r="AY53" s="1246"/>
      <c r="AZ53" s="1246"/>
      <c r="BA53" s="1246"/>
      <c r="BB53" s="1246" t="s">
        <v>623</v>
      </c>
      <c r="BC53" s="1246"/>
      <c r="BD53" s="1246"/>
      <c r="BE53" s="1246"/>
      <c r="BF53" s="1246"/>
      <c r="BG53" s="1246"/>
      <c r="BH53" s="1246"/>
      <c r="BI53" s="1246"/>
      <c r="BJ53" s="1246"/>
      <c r="BK53" s="1246"/>
      <c r="BL53" s="1246"/>
      <c r="BM53" s="1246"/>
      <c r="BN53" s="1246"/>
      <c r="BO53" s="1246"/>
      <c r="BP53" s="1287"/>
      <c r="BQ53" s="1245"/>
      <c r="BR53" s="1245"/>
      <c r="BS53" s="1245"/>
      <c r="BT53" s="1245"/>
      <c r="BU53" s="1245"/>
      <c r="BV53" s="1245"/>
      <c r="BW53" s="1245"/>
      <c r="BX53" s="1287"/>
      <c r="BY53" s="1245"/>
      <c r="BZ53" s="1245"/>
      <c r="CA53" s="1245"/>
      <c r="CB53" s="1245"/>
      <c r="CC53" s="1245"/>
      <c r="CD53" s="1245"/>
      <c r="CE53" s="1245"/>
      <c r="CF53" s="1287"/>
      <c r="CG53" s="1245"/>
      <c r="CH53" s="1245"/>
      <c r="CI53" s="1245"/>
      <c r="CJ53" s="1245"/>
      <c r="CK53" s="1245"/>
      <c r="CL53" s="1245"/>
      <c r="CM53" s="1245"/>
      <c r="CN53" s="1245">
        <v>67.7</v>
      </c>
      <c r="CO53" s="1245"/>
      <c r="CP53" s="1245"/>
      <c r="CQ53" s="1245"/>
      <c r="CR53" s="1245"/>
      <c r="CS53" s="1245"/>
      <c r="CT53" s="1245"/>
      <c r="CU53" s="1245"/>
      <c r="CV53" s="1287"/>
      <c r="CW53" s="1245"/>
      <c r="CX53" s="1245"/>
      <c r="CY53" s="1245"/>
      <c r="CZ53" s="1245"/>
      <c r="DA53" s="1245"/>
      <c r="DB53" s="1245"/>
      <c r="DC53" s="1245"/>
    </row>
    <row r="54" spans="1:109" ht="13.5">
      <c r="A54" s="1274"/>
      <c r="B54" s="1238"/>
      <c r="G54" s="1254"/>
      <c r="H54" s="1254"/>
      <c r="I54" s="1250"/>
      <c r="J54" s="1250"/>
      <c r="K54" s="1253"/>
      <c r="L54" s="1253"/>
      <c r="M54" s="1253"/>
      <c r="N54" s="1253"/>
      <c r="AM54" s="1252"/>
      <c r="AN54" s="1246"/>
      <c r="AO54" s="1246"/>
      <c r="AP54" s="1246"/>
      <c r="AQ54" s="1246"/>
      <c r="AR54" s="1246"/>
      <c r="AS54" s="1246"/>
      <c r="AT54" s="1246"/>
      <c r="AU54" s="1246"/>
      <c r="AV54" s="1246"/>
      <c r="AW54" s="1246"/>
      <c r="AX54" s="1246"/>
      <c r="AY54" s="1246"/>
      <c r="AZ54" s="1246"/>
      <c r="BA54" s="1246"/>
      <c r="BB54" s="1246"/>
      <c r="BC54" s="1246"/>
      <c r="BD54" s="1246"/>
      <c r="BE54" s="1246"/>
      <c r="BF54" s="1246"/>
      <c r="BG54" s="1246"/>
      <c r="BH54" s="1246"/>
      <c r="BI54" s="1246"/>
      <c r="BJ54" s="1246"/>
      <c r="BK54" s="1246"/>
      <c r="BL54" s="1246"/>
      <c r="BM54" s="1246"/>
      <c r="BN54" s="1246"/>
      <c r="BO54" s="1246"/>
      <c r="BP54" s="1245"/>
      <c r="BQ54" s="1245"/>
      <c r="BR54" s="1245"/>
      <c r="BS54" s="1245"/>
      <c r="BT54" s="1245"/>
      <c r="BU54" s="1245"/>
      <c r="BV54" s="1245"/>
      <c r="BW54" s="1245"/>
      <c r="BX54" s="1245"/>
      <c r="BY54" s="1245"/>
      <c r="BZ54" s="1245"/>
      <c r="CA54" s="1245"/>
      <c r="CB54" s="1245"/>
      <c r="CC54" s="1245"/>
      <c r="CD54" s="1245"/>
      <c r="CE54" s="1245"/>
      <c r="CF54" s="1245"/>
      <c r="CG54" s="1245"/>
      <c r="CH54" s="1245"/>
      <c r="CI54" s="1245"/>
      <c r="CJ54" s="1245"/>
      <c r="CK54" s="1245"/>
      <c r="CL54" s="1245"/>
      <c r="CM54" s="1245"/>
      <c r="CN54" s="1245"/>
      <c r="CO54" s="1245"/>
      <c r="CP54" s="1245"/>
      <c r="CQ54" s="1245"/>
      <c r="CR54" s="1245"/>
      <c r="CS54" s="1245"/>
      <c r="CT54" s="1245"/>
      <c r="CU54" s="1245"/>
      <c r="CV54" s="1245"/>
      <c r="CW54" s="1245"/>
      <c r="CX54" s="1245"/>
      <c r="CY54" s="1245"/>
      <c r="CZ54" s="1245"/>
      <c r="DA54" s="1245"/>
      <c r="DB54" s="1245"/>
      <c r="DC54" s="1245"/>
    </row>
    <row r="55" spans="1:109" ht="13.5">
      <c r="A55" s="1274"/>
      <c r="B55" s="1238"/>
      <c r="G55" s="1250"/>
      <c r="H55" s="1250"/>
      <c r="I55" s="1250"/>
      <c r="J55" s="1250"/>
      <c r="K55" s="1253"/>
      <c r="L55" s="1253"/>
      <c r="M55" s="1253"/>
      <c r="N55" s="1253"/>
      <c r="AN55" s="1247" t="s">
        <v>622</v>
      </c>
      <c r="AO55" s="1247"/>
      <c r="AP55" s="1247"/>
      <c r="AQ55" s="1247"/>
      <c r="AR55" s="1247"/>
      <c r="AS55" s="1247"/>
      <c r="AT55" s="1247"/>
      <c r="AU55" s="1247"/>
      <c r="AV55" s="1247"/>
      <c r="AW55" s="1247"/>
      <c r="AX55" s="1247"/>
      <c r="AY55" s="1247"/>
      <c r="AZ55" s="1247"/>
      <c r="BA55" s="1247"/>
      <c r="BB55" s="1246" t="s">
        <v>621</v>
      </c>
      <c r="BC55" s="1246"/>
      <c r="BD55" s="1246"/>
      <c r="BE55" s="1246"/>
      <c r="BF55" s="1246"/>
      <c r="BG55" s="1246"/>
      <c r="BH55" s="1246"/>
      <c r="BI55" s="1246"/>
      <c r="BJ55" s="1246"/>
      <c r="BK55" s="1246"/>
      <c r="BL55" s="1246"/>
      <c r="BM55" s="1246"/>
      <c r="BN55" s="1246"/>
      <c r="BO55" s="1246"/>
      <c r="BP55" s="1287"/>
      <c r="BQ55" s="1245"/>
      <c r="BR55" s="1245"/>
      <c r="BS55" s="1245"/>
      <c r="BT55" s="1245"/>
      <c r="BU55" s="1245"/>
      <c r="BV55" s="1245"/>
      <c r="BW55" s="1245"/>
      <c r="BX55" s="1287"/>
      <c r="BY55" s="1245"/>
      <c r="BZ55" s="1245"/>
      <c r="CA55" s="1245"/>
      <c r="CB55" s="1245"/>
      <c r="CC55" s="1245"/>
      <c r="CD55" s="1245"/>
      <c r="CE55" s="1245"/>
      <c r="CF55" s="1287"/>
      <c r="CG55" s="1245"/>
      <c r="CH55" s="1245"/>
      <c r="CI55" s="1245"/>
      <c r="CJ55" s="1245"/>
      <c r="CK55" s="1245"/>
      <c r="CL55" s="1245"/>
      <c r="CM55" s="1245"/>
      <c r="CN55" s="1245">
        <v>38.9</v>
      </c>
      <c r="CO55" s="1245"/>
      <c r="CP55" s="1245"/>
      <c r="CQ55" s="1245"/>
      <c r="CR55" s="1245"/>
      <c r="CS55" s="1245"/>
      <c r="CT55" s="1245"/>
      <c r="CU55" s="1245"/>
      <c r="CV55" s="1287"/>
      <c r="CW55" s="1245"/>
      <c r="CX55" s="1245"/>
      <c r="CY55" s="1245"/>
      <c r="CZ55" s="1245"/>
      <c r="DA55" s="1245"/>
      <c r="DB55" s="1245"/>
      <c r="DC55" s="1245"/>
    </row>
    <row r="56" spans="1:109" ht="13.5">
      <c r="A56" s="1274"/>
      <c r="B56" s="1238"/>
      <c r="G56" s="1250"/>
      <c r="H56" s="1250"/>
      <c r="I56" s="1250"/>
      <c r="J56" s="1250"/>
      <c r="K56" s="1253"/>
      <c r="L56" s="1253"/>
      <c r="M56" s="1253"/>
      <c r="N56" s="1253"/>
      <c r="AN56" s="1247"/>
      <c r="AO56" s="1247"/>
      <c r="AP56" s="1247"/>
      <c r="AQ56" s="1247"/>
      <c r="AR56" s="1247"/>
      <c r="AS56" s="1247"/>
      <c r="AT56" s="1247"/>
      <c r="AU56" s="1247"/>
      <c r="AV56" s="1247"/>
      <c r="AW56" s="1247"/>
      <c r="AX56" s="1247"/>
      <c r="AY56" s="1247"/>
      <c r="AZ56" s="1247"/>
      <c r="BA56" s="1247"/>
      <c r="BB56" s="1246"/>
      <c r="BC56" s="1246"/>
      <c r="BD56" s="1246"/>
      <c r="BE56" s="1246"/>
      <c r="BF56" s="1246"/>
      <c r="BG56" s="1246"/>
      <c r="BH56" s="1246"/>
      <c r="BI56" s="1246"/>
      <c r="BJ56" s="1246"/>
      <c r="BK56" s="1246"/>
      <c r="BL56" s="1246"/>
      <c r="BM56" s="1246"/>
      <c r="BN56" s="1246"/>
      <c r="BO56" s="1246"/>
      <c r="BP56" s="1245"/>
      <c r="BQ56" s="1245"/>
      <c r="BR56" s="1245"/>
      <c r="BS56" s="1245"/>
      <c r="BT56" s="1245"/>
      <c r="BU56" s="1245"/>
      <c r="BV56" s="1245"/>
      <c r="BW56" s="1245"/>
      <c r="BX56" s="1245"/>
      <c r="BY56" s="1245"/>
      <c r="BZ56" s="1245"/>
      <c r="CA56" s="1245"/>
      <c r="CB56" s="1245"/>
      <c r="CC56" s="1245"/>
      <c r="CD56" s="1245"/>
      <c r="CE56" s="1245"/>
      <c r="CF56" s="1245"/>
      <c r="CG56" s="1245"/>
      <c r="CH56" s="1245"/>
      <c r="CI56" s="1245"/>
      <c r="CJ56" s="1245"/>
      <c r="CK56" s="1245"/>
      <c r="CL56" s="1245"/>
      <c r="CM56" s="1245"/>
      <c r="CN56" s="1245"/>
      <c r="CO56" s="1245"/>
      <c r="CP56" s="1245"/>
      <c r="CQ56" s="1245"/>
      <c r="CR56" s="1245"/>
      <c r="CS56" s="1245"/>
      <c r="CT56" s="1245"/>
      <c r="CU56" s="1245"/>
      <c r="CV56" s="1245"/>
      <c r="CW56" s="1245"/>
      <c r="CX56" s="1245"/>
      <c r="CY56" s="1245"/>
      <c r="CZ56" s="1245"/>
      <c r="DA56" s="1245"/>
      <c r="DB56" s="1245"/>
      <c r="DC56" s="1245"/>
    </row>
    <row r="57" spans="1:109" s="1274" customFormat="1" ht="13.5">
      <c r="B57" s="1280"/>
      <c r="G57" s="1250"/>
      <c r="H57" s="1250"/>
      <c r="I57" s="1249"/>
      <c r="J57" s="1249"/>
      <c r="K57" s="1253"/>
      <c r="L57" s="1253"/>
      <c r="M57" s="1253"/>
      <c r="N57" s="1253"/>
      <c r="AM57" s="1237"/>
      <c r="AN57" s="1247"/>
      <c r="AO57" s="1247"/>
      <c r="AP57" s="1247"/>
      <c r="AQ57" s="1247"/>
      <c r="AR57" s="1247"/>
      <c r="AS57" s="1247"/>
      <c r="AT57" s="1247"/>
      <c r="AU57" s="1247"/>
      <c r="AV57" s="1247"/>
      <c r="AW57" s="1247"/>
      <c r="AX57" s="1247"/>
      <c r="AY57" s="1247"/>
      <c r="AZ57" s="1247"/>
      <c r="BA57" s="1247"/>
      <c r="BB57" s="1246" t="s">
        <v>620</v>
      </c>
      <c r="BC57" s="1246"/>
      <c r="BD57" s="1246"/>
      <c r="BE57" s="1246"/>
      <c r="BF57" s="1246"/>
      <c r="BG57" s="1246"/>
      <c r="BH57" s="1246"/>
      <c r="BI57" s="1246"/>
      <c r="BJ57" s="1246"/>
      <c r="BK57" s="1246"/>
      <c r="BL57" s="1246"/>
      <c r="BM57" s="1246"/>
      <c r="BN57" s="1246"/>
      <c r="BO57" s="1246"/>
      <c r="BP57" s="1287"/>
      <c r="BQ57" s="1245"/>
      <c r="BR57" s="1245"/>
      <c r="BS57" s="1245"/>
      <c r="BT57" s="1245"/>
      <c r="BU57" s="1245"/>
      <c r="BV57" s="1245"/>
      <c r="BW57" s="1245"/>
      <c r="BX57" s="1287"/>
      <c r="BY57" s="1245"/>
      <c r="BZ57" s="1245"/>
      <c r="CA57" s="1245"/>
      <c r="CB57" s="1245"/>
      <c r="CC57" s="1245"/>
      <c r="CD57" s="1245"/>
      <c r="CE57" s="1245"/>
      <c r="CF57" s="1287"/>
      <c r="CG57" s="1245"/>
      <c r="CH57" s="1245"/>
      <c r="CI57" s="1245"/>
      <c r="CJ57" s="1245"/>
      <c r="CK57" s="1245"/>
      <c r="CL57" s="1245"/>
      <c r="CM57" s="1245"/>
      <c r="CN57" s="1245">
        <v>59.3</v>
      </c>
      <c r="CO57" s="1245"/>
      <c r="CP57" s="1245"/>
      <c r="CQ57" s="1245"/>
      <c r="CR57" s="1245"/>
      <c r="CS57" s="1245"/>
      <c r="CT57" s="1245"/>
      <c r="CU57" s="1245"/>
      <c r="CV57" s="1287"/>
      <c r="CW57" s="1245"/>
      <c r="CX57" s="1245"/>
      <c r="CY57" s="1245"/>
      <c r="CZ57" s="1245"/>
      <c r="DA57" s="1245"/>
      <c r="DB57" s="1245"/>
      <c r="DC57" s="1245"/>
      <c r="DD57" s="1285"/>
      <c r="DE57" s="1280"/>
    </row>
    <row r="58" spans="1:109" s="1274" customFormat="1" ht="13.5">
      <c r="A58" s="1237"/>
      <c r="B58" s="1280"/>
      <c r="G58" s="1250"/>
      <c r="H58" s="1250"/>
      <c r="I58" s="1249"/>
      <c r="J58" s="1249"/>
      <c r="K58" s="1253"/>
      <c r="L58" s="1253"/>
      <c r="M58" s="1253"/>
      <c r="N58" s="1253"/>
      <c r="AM58" s="1237"/>
      <c r="AN58" s="1247"/>
      <c r="AO58" s="1247"/>
      <c r="AP58" s="1247"/>
      <c r="AQ58" s="1247"/>
      <c r="AR58" s="1247"/>
      <c r="AS58" s="1247"/>
      <c r="AT58" s="1247"/>
      <c r="AU58" s="1247"/>
      <c r="AV58" s="1247"/>
      <c r="AW58" s="1247"/>
      <c r="AX58" s="1247"/>
      <c r="AY58" s="1247"/>
      <c r="AZ58" s="1247"/>
      <c r="BA58" s="1247"/>
      <c r="BB58" s="1246"/>
      <c r="BC58" s="1246"/>
      <c r="BD58" s="1246"/>
      <c r="BE58" s="1246"/>
      <c r="BF58" s="1246"/>
      <c r="BG58" s="1246"/>
      <c r="BH58" s="1246"/>
      <c r="BI58" s="1246"/>
      <c r="BJ58" s="1246"/>
      <c r="BK58" s="1246"/>
      <c r="BL58" s="1246"/>
      <c r="BM58" s="1246"/>
      <c r="BN58" s="1246"/>
      <c r="BO58" s="1246"/>
      <c r="BP58" s="1245"/>
      <c r="BQ58" s="1245"/>
      <c r="BR58" s="1245"/>
      <c r="BS58" s="1245"/>
      <c r="BT58" s="1245"/>
      <c r="BU58" s="1245"/>
      <c r="BV58" s="1245"/>
      <c r="BW58" s="1245"/>
      <c r="BX58" s="1245"/>
      <c r="BY58" s="1245"/>
      <c r="BZ58" s="1245"/>
      <c r="CA58" s="1245"/>
      <c r="CB58" s="1245"/>
      <c r="CC58" s="1245"/>
      <c r="CD58" s="1245"/>
      <c r="CE58" s="1245"/>
      <c r="CF58" s="1245"/>
      <c r="CG58" s="1245"/>
      <c r="CH58" s="1245"/>
      <c r="CI58" s="1245"/>
      <c r="CJ58" s="1245"/>
      <c r="CK58" s="1245"/>
      <c r="CL58" s="1245"/>
      <c r="CM58" s="1245"/>
      <c r="CN58" s="1245"/>
      <c r="CO58" s="1245"/>
      <c r="CP58" s="1245"/>
      <c r="CQ58" s="1245"/>
      <c r="CR58" s="1245"/>
      <c r="CS58" s="1245"/>
      <c r="CT58" s="1245"/>
      <c r="CU58" s="1245"/>
      <c r="CV58" s="1245"/>
      <c r="CW58" s="1245"/>
      <c r="CX58" s="1245"/>
      <c r="CY58" s="1245"/>
      <c r="CZ58" s="1245"/>
      <c r="DA58" s="1245"/>
      <c r="DB58" s="1245"/>
      <c r="DC58" s="1245"/>
      <c r="DD58" s="1285"/>
      <c r="DE58" s="1280"/>
    </row>
    <row r="59" spans="1:109" s="1274" customFormat="1" ht="13.5">
      <c r="A59" s="1237"/>
      <c r="B59" s="1280"/>
      <c r="K59" s="1286"/>
      <c r="L59" s="1286"/>
      <c r="M59" s="1286"/>
      <c r="N59" s="1286"/>
      <c r="AQ59" s="1286"/>
      <c r="AR59" s="1286"/>
      <c r="AS59" s="1286"/>
      <c r="AT59" s="1286"/>
      <c r="BC59" s="1286"/>
      <c r="BD59" s="1286"/>
      <c r="BE59" s="1286"/>
      <c r="BF59" s="1286"/>
      <c r="BO59" s="1286"/>
      <c r="BP59" s="1286"/>
      <c r="BQ59" s="1286"/>
      <c r="BR59" s="1286"/>
      <c r="CA59" s="1286"/>
      <c r="CB59" s="1286"/>
      <c r="CC59" s="1286"/>
      <c r="CD59" s="1286"/>
      <c r="CM59" s="1286"/>
      <c r="CN59" s="1286"/>
      <c r="CO59" s="1286"/>
      <c r="CP59" s="1286"/>
      <c r="CY59" s="1286"/>
      <c r="CZ59" s="1286"/>
      <c r="DA59" s="1286"/>
      <c r="DB59" s="1286"/>
      <c r="DC59" s="1286"/>
      <c r="DD59" s="1285"/>
      <c r="DE59" s="1280"/>
    </row>
    <row r="60" spans="1:109" s="1274" customFormat="1" ht="13.5">
      <c r="A60" s="1237"/>
      <c r="B60" s="1280"/>
      <c r="K60" s="1286"/>
      <c r="L60" s="1286"/>
      <c r="M60" s="1286"/>
      <c r="N60" s="1286"/>
      <c r="AQ60" s="1286"/>
      <c r="AR60" s="1286"/>
      <c r="AS60" s="1286"/>
      <c r="AT60" s="1286"/>
      <c r="BC60" s="1286"/>
      <c r="BD60" s="1286"/>
      <c r="BE60" s="1286"/>
      <c r="BF60" s="1286"/>
      <c r="BO60" s="1286"/>
      <c r="BP60" s="1286"/>
      <c r="BQ60" s="1286"/>
      <c r="BR60" s="1286"/>
      <c r="CA60" s="1286"/>
      <c r="CB60" s="1286"/>
      <c r="CC60" s="1286"/>
      <c r="CD60" s="1286"/>
      <c r="CM60" s="1286"/>
      <c r="CN60" s="1286"/>
      <c r="CO60" s="1286"/>
      <c r="CP60" s="1286"/>
      <c r="CY60" s="1286"/>
      <c r="CZ60" s="1286"/>
      <c r="DA60" s="1286"/>
      <c r="DB60" s="1286"/>
      <c r="DC60" s="1286"/>
      <c r="DD60" s="1285"/>
      <c r="DE60" s="1280"/>
    </row>
    <row r="61" spans="1:109" s="1274" customFormat="1" ht="13.5">
      <c r="A61" s="1237"/>
      <c r="B61" s="1284"/>
      <c r="C61" s="1283"/>
      <c r="D61" s="1283"/>
      <c r="E61" s="1283"/>
      <c r="F61" s="1283"/>
      <c r="G61" s="1283"/>
      <c r="H61" s="1283"/>
      <c r="I61" s="1283"/>
      <c r="J61" s="1283"/>
      <c r="K61" s="1283"/>
      <c r="L61" s="1283"/>
      <c r="M61" s="1282"/>
      <c r="N61" s="1282"/>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2"/>
      <c r="AT61" s="1282"/>
      <c r="AU61" s="1283"/>
      <c r="AV61" s="1283"/>
      <c r="AW61" s="1283"/>
      <c r="AX61" s="1283"/>
      <c r="AY61" s="1283"/>
      <c r="AZ61" s="1283"/>
      <c r="BA61" s="1283"/>
      <c r="BB61" s="1283"/>
      <c r="BC61" s="1283"/>
      <c r="BD61" s="1283"/>
      <c r="BE61" s="1282"/>
      <c r="BF61" s="1282"/>
      <c r="BG61" s="1283"/>
      <c r="BH61" s="1283"/>
      <c r="BI61" s="1283"/>
      <c r="BJ61" s="1283"/>
      <c r="BK61" s="1283"/>
      <c r="BL61" s="1283"/>
      <c r="BM61" s="1283"/>
      <c r="BN61" s="1283"/>
      <c r="BO61" s="1283"/>
      <c r="BP61" s="1283"/>
      <c r="BQ61" s="1282"/>
      <c r="BR61" s="1282"/>
      <c r="BS61" s="1283"/>
      <c r="BT61" s="1283"/>
      <c r="BU61" s="1283"/>
      <c r="BV61" s="1283"/>
      <c r="BW61" s="1283"/>
      <c r="BX61" s="1283"/>
      <c r="BY61" s="1283"/>
      <c r="BZ61" s="1283"/>
      <c r="CA61" s="1283"/>
      <c r="CB61" s="1283"/>
      <c r="CC61" s="1282"/>
      <c r="CD61" s="1282"/>
      <c r="CE61" s="1283"/>
      <c r="CF61" s="1283"/>
      <c r="CG61" s="1283"/>
      <c r="CH61" s="1283"/>
      <c r="CI61" s="1283"/>
      <c r="CJ61" s="1283"/>
      <c r="CK61" s="1283"/>
      <c r="CL61" s="1283"/>
      <c r="CM61" s="1283"/>
      <c r="CN61" s="1283"/>
      <c r="CO61" s="1282"/>
      <c r="CP61" s="1282"/>
      <c r="CQ61" s="1283"/>
      <c r="CR61" s="1283"/>
      <c r="CS61" s="1283"/>
      <c r="CT61" s="1283"/>
      <c r="CU61" s="1283"/>
      <c r="CV61" s="1283"/>
      <c r="CW61" s="1283"/>
      <c r="CX61" s="1283"/>
      <c r="CY61" s="1283"/>
      <c r="CZ61" s="1283"/>
      <c r="DA61" s="1282"/>
      <c r="DB61" s="1282"/>
      <c r="DC61" s="1282"/>
      <c r="DD61" s="1281"/>
      <c r="DE61" s="1280"/>
    </row>
    <row r="62" spans="1:109" ht="13.5">
      <c r="B62" s="1279"/>
      <c r="C62" s="1279"/>
      <c r="D62" s="1279"/>
      <c r="E62" s="1279"/>
      <c r="F62" s="1279"/>
      <c r="G62" s="1279"/>
      <c r="H62" s="1279"/>
      <c r="I62" s="1279"/>
      <c r="J62" s="1279"/>
      <c r="K62" s="1279"/>
      <c r="L62" s="1279"/>
      <c r="M62" s="1279"/>
      <c r="N62" s="1279"/>
      <c r="O62" s="1279"/>
      <c r="P62" s="1279"/>
      <c r="Q62" s="1279"/>
      <c r="R62" s="1279"/>
      <c r="S62" s="1279"/>
      <c r="T62" s="1279"/>
      <c r="U62" s="1279"/>
      <c r="V62" s="1279"/>
      <c r="W62" s="1279"/>
      <c r="X62" s="1279"/>
      <c r="Y62" s="1279"/>
      <c r="Z62" s="1279"/>
      <c r="AA62" s="1279"/>
      <c r="AB62" s="1279"/>
      <c r="AC62" s="1279"/>
      <c r="AD62" s="1279"/>
      <c r="AE62" s="1279"/>
      <c r="AF62" s="1279"/>
      <c r="AG62" s="1279"/>
      <c r="AH62" s="1279"/>
      <c r="AI62" s="1279"/>
      <c r="AJ62" s="1279"/>
      <c r="AK62" s="1279"/>
      <c r="AL62" s="1279"/>
      <c r="AM62" s="1279"/>
      <c r="AN62" s="1279"/>
      <c r="AO62" s="1279"/>
      <c r="AP62" s="1279"/>
      <c r="AQ62" s="1279"/>
      <c r="AR62" s="1279"/>
      <c r="AS62" s="1279"/>
      <c r="AT62" s="1279"/>
      <c r="AU62" s="1279"/>
      <c r="AV62" s="1279"/>
      <c r="AW62" s="1279"/>
      <c r="AX62" s="1279"/>
      <c r="AY62" s="1279"/>
      <c r="AZ62" s="1279"/>
      <c r="BA62" s="1279"/>
      <c r="BB62" s="1279"/>
      <c r="BC62" s="1279"/>
      <c r="BD62" s="1279"/>
      <c r="BE62" s="1279"/>
      <c r="BF62" s="1279"/>
      <c r="BG62" s="1279"/>
      <c r="BH62" s="1279"/>
      <c r="BI62" s="1279"/>
      <c r="BJ62" s="1279"/>
      <c r="BK62" s="1279"/>
      <c r="BL62" s="1279"/>
      <c r="BM62" s="1279"/>
      <c r="BN62" s="1279"/>
      <c r="BO62" s="1279"/>
      <c r="BP62" s="1279"/>
      <c r="BQ62" s="1279"/>
      <c r="BR62" s="1279"/>
      <c r="BS62" s="1279"/>
      <c r="BT62" s="1279"/>
      <c r="BU62" s="1279"/>
      <c r="BV62" s="1279"/>
      <c r="BW62" s="1279"/>
      <c r="BX62" s="1279"/>
      <c r="BY62" s="1279"/>
      <c r="BZ62" s="1279"/>
      <c r="CA62" s="1279"/>
      <c r="CB62" s="1279"/>
      <c r="CC62" s="1279"/>
      <c r="CD62" s="1279"/>
      <c r="CE62" s="1279"/>
      <c r="CF62" s="1279"/>
      <c r="CG62" s="1279"/>
      <c r="CH62" s="1279"/>
      <c r="CI62" s="1279"/>
      <c r="CJ62" s="1279"/>
      <c r="CK62" s="1279"/>
      <c r="CL62" s="1279"/>
      <c r="CM62" s="1279"/>
      <c r="CN62" s="1279"/>
      <c r="CO62" s="1279"/>
      <c r="CP62" s="1279"/>
      <c r="CQ62" s="1279"/>
      <c r="CR62" s="1279"/>
      <c r="CS62" s="1279"/>
      <c r="CT62" s="1279"/>
      <c r="CU62" s="1279"/>
      <c r="CV62" s="1279"/>
      <c r="CW62" s="1279"/>
      <c r="CX62" s="1279"/>
      <c r="CY62" s="1279"/>
      <c r="CZ62" s="1279"/>
      <c r="DA62" s="1279"/>
      <c r="DB62" s="1279"/>
      <c r="DC62" s="1279"/>
      <c r="DD62" s="1279"/>
      <c r="DE62" s="1237"/>
    </row>
    <row r="63" spans="1:109" ht="17.25">
      <c r="B63" s="1278" t="s">
        <v>619</v>
      </c>
    </row>
    <row r="64" spans="1:109" ht="13.5">
      <c r="B64" s="1238"/>
      <c r="G64" s="1275"/>
      <c r="I64" s="1277"/>
      <c r="J64" s="1277"/>
      <c r="K64" s="1277"/>
      <c r="L64" s="1277"/>
      <c r="M64" s="1277"/>
      <c r="N64" s="1276"/>
      <c r="AM64" s="1275"/>
      <c r="AN64" s="1275" t="s">
        <v>618</v>
      </c>
      <c r="AP64" s="1274"/>
      <c r="AQ64" s="1274"/>
      <c r="AR64" s="1274"/>
      <c r="AY64" s="1275"/>
      <c r="BA64" s="1274"/>
      <c r="BB64" s="1274"/>
      <c r="BC64" s="1274"/>
      <c r="BK64" s="1275"/>
      <c r="BM64" s="1274"/>
      <c r="BN64" s="1274"/>
      <c r="BO64" s="1274"/>
      <c r="BW64" s="1275"/>
      <c r="BY64" s="1274"/>
      <c r="BZ64" s="1274"/>
      <c r="CA64" s="1274"/>
      <c r="CI64" s="1275"/>
      <c r="CK64" s="1274"/>
      <c r="CL64" s="1274"/>
      <c r="CM64" s="1274"/>
      <c r="CU64" s="1275"/>
      <c r="CW64" s="1274"/>
      <c r="CX64" s="1274"/>
      <c r="CY64" s="1274"/>
    </row>
    <row r="65" spans="2:107" ht="13.5">
      <c r="B65" s="1238"/>
      <c r="AN65" s="1273" t="s">
        <v>617</v>
      </c>
      <c r="AO65" s="1272"/>
      <c r="AP65" s="1272"/>
      <c r="AQ65" s="1272"/>
      <c r="AR65" s="1272"/>
      <c r="AS65" s="1272"/>
      <c r="AT65" s="1272"/>
      <c r="AU65" s="1272"/>
      <c r="AV65" s="1272"/>
      <c r="AW65" s="1272"/>
      <c r="AX65" s="1272"/>
      <c r="AY65" s="1272"/>
      <c r="AZ65" s="1272"/>
      <c r="BA65" s="1272"/>
      <c r="BB65" s="1272"/>
      <c r="BC65" s="1272"/>
      <c r="BD65" s="1272"/>
      <c r="BE65" s="1272"/>
      <c r="BF65" s="1272"/>
      <c r="BG65" s="1272"/>
      <c r="BH65" s="1272"/>
      <c r="BI65" s="1272"/>
      <c r="BJ65" s="1272"/>
      <c r="BK65" s="1272"/>
      <c r="BL65" s="1272"/>
      <c r="BM65" s="1272"/>
      <c r="BN65" s="1272"/>
      <c r="BO65" s="1272"/>
      <c r="BP65" s="1272"/>
      <c r="BQ65" s="1272"/>
      <c r="BR65" s="1272"/>
      <c r="BS65" s="1272"/>
      <c r="BT65" s="1272"/>
      <c r="BU65" s="1272"/>
      <c r="BV65" s="1272"/>
      <c r="BW65" s="1272"/>
      <c r="BX65" s="1272"/>
      <c r="BY65" s="1272"/>
      <c r="BZ65" s="1272"/>
      <c r="CA65" s="1272"/>
      <c r="CB65" s="1272"/>
      <c r="CC65" s="1272"/>
      <c r="CD65" s="1272"/>
      <c r="CE65" s="1272"/>
      <c r="CF65" s="1272"/>
      <c r="CG65" s="1272"/>
      <c r="CH65" s="1272"/>
      <c r="CI65" s="1272"/>
      <c r="CJ65" s="1272"/>
      <c r="CK65" s="1272"/>
      <c r="CL65" s="1272"/>
      <c r="CM65" s="1272"/>
      <c r="CN65" s="1272"/>
      <c r="CO65" s="1272"/>
      <c r="CP65" s="1272"/>
      <c r="CQ65" s="1272"/>
      <c r="CR65" s="1272"/>
      <c r="CS65" s="1272"/>
      <c r="CT65" s="1272"/>
      <c r="CU65" s="1272"/>
      <c r="CV65" s="1272"/>
      <c r="CW65" s="1272"/>
      <c r="CX65" s="1272"/>
      <c r="CY65" s="1272"/>
      <c r="CZ65" s="1272"/>
      <c r="DA65" s="1272"/>
      <c r="DB65" s="1272"/>
      <c r="DC65" s="1271"/>
    </row>
    <row r="66" spans="2:107" ht="13.5">
      <c r="B66" s="1238"/>
      <c r="AN66" s="1270"/>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68"/>
    </row>
    <row r="67" spans="2:107" ht="13.5">
      <c r="B67" s="1238"/>
      <c r="AN67" s="1270"/>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68"/>
    </row>
    <row r="68" spans="2:107" ht="13.5">
      <c r="B68" s="1238"/>
      <c r="AN68" s="1270"/>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68"/>
    </row>
    <row r="69" spans="2:107" ht="13.5">
      <c r="B69" s="1238"/>
      <c r="AN69" s="1267"/>
      <c r="AO69" s="1266"/>
      <c r="AP69" s="1266"/>
      <c r="AQ69" s="1266"/>
      <c r="AR69" s="1266"/>
      <c r="AS69" s="1266"/>
      <c r="AT69" s="1266"/>
      <c r="AU69" s="1266"/>
      <c r="AV69" s="1266"/>
      <c r="AW69" s="1266"/>
      <c r="AX69" s="1266"/>
      <c r="AY69" s="1266"/>
      <c r="AZ69" s="1266"/>
      <c r="BA69" s="1266"/>
      <c r="BB69" s="1266"/>
      <c r="BC69" s="1266"/>
      <c r="BD69" s="1266"/>
      <c r="BE69" s="1266"/>
      <c r="BF69" s="1266"/>
      <c r="BG69" s="1266"/>
      <c r="BH69" s="1266"/>
      <c r="BI69" s="1266"/>
      <c r="BJ69" s="1266"/>
      <c r="BK69" s="1266"/>
      <c r="BL69" s="1266"/>
      <c r="BM69" s="1266"/>
      <c r="BN69" s="1266"/>
      <c r="BO69" s="1266"/>
      <c r="BP69" s="1266"/>
      <c r="BQ69" s="1266"/>
      <c r="BR69" s="1266"/>
      <c r="BS69" s="1266"/>
      <c r="BT69" s="1266"/>
      <c r="BU69" s="1266"/>
      <c r="BV69" s="1266"/>
      <c r="BW69" s="1266"/>
      <c r="BX69" s="1266"/>
      <c r="BY69" s="1266"/>
      <c r="BZ69" s="1266"/>
      <c r="CA69" s="1266"/>
      <c r="CB69" s="1266"/>
      <c r="CC69" s="1266"/>
      <c r="CD69" s="1266"/>
      <c r="CE69" s="1266"/>
      <c r="CF69" s="1266"/>
      <c r="CG69" s="1266"/>
      <c r="CH69" s="1266"/>
      <c r="CI69" s="1266"/>
      <c r="CJ69" s="1266"/>
      <c r="CK69" s="1266"/>
      <c r="CL69" s="1266"/>
      <c r="CM69" s="1266"/>
      <c r="CN69" s="1266"/>
      <c r="CO69" s="1266"/>
      <c r="CP69" s="1266"/>
      <c r="CQ69" s="1266"/>
      <c r="CR69" s="1266"/>
      <c r="CS69" s="1266"/>
      <c r="CT69" s="1266"/>
      <c r="CU69" s="1266"/>
      <c r="CV69" s="1266"/>
      <c r="CW69" s="1266"/>
      <c r="CX69" s="1266"/>
      <c r="CY69" s="1266"/>
      <c r="CZ69" s="1266"/>
      <c r="DA69" s="1266"/>
      <c r="DB69" s="1266"/>
      <c r="DC69" s="1265"/>
    </row>
    <row r="70" spans="2:107" ht="13.5">
      <c r="B70" s="1238"/>
      <c r="H70" s="1264"/>
      <c r="I70" s="1264"/>
      <c r="J70" s="1262"/>
      <c r="K70" s="1262"/>
      <c r="L70" s="1261"/>
      <c r="M70" s="1262"/>
      <c r="N70" s="1261"/>
      <c r="AN70" s="1252"/>
      <c r="AO70" s="1252"/>
      <c r="AP70" s="1252"/>
      <c r="AZ70" s="1252"/>
      <c r="BA70" s="1252"/>
      <c r="BB70" s="1252"/>
      <c r="BL70" s="1252"/>
      <c r="BM70" s="1252"/>
      <c r="BN70" s="1252"/>
      <c r="BX70" s="1252"/>
      <c r="BY70" s="1252"/>
      <c r="BZ70" s="1252"/>
      <c r="CJ70" s="1252"/>
      <c r="CK70" s="1252"/>
      <c r="CL70" s="1252"/>
      <c r="CV70" s="1252"/>
      <c r="CW70" s="1252"/>
      <c r="CX70" s="1252"/>
    </row>
    <row r="71" spans="2:107" ht="13.5">
      <c r="B71" s="1238"/>
      <c r="G71" s="1260"/>
      <c r="I71" s="1263"/>
      <c r="J71" s="1262"/>
      <c r="K71" s="1262"/>
      <c r="L71" s="1261"/>
      <c r="M71" s="1262"/>
      <c r="N71" s="1261"/>
      <c r="AM71" s="1260"/>
      <c r="AN71" s="1237" t="s">
        <v>616</v>
      </c>
    </row>
    <row r="72" spans="2:107" ht="13.5">
      <c r="B72" s="1238"/>
      <c r="G72" s="1250"/>
      <c r="H72" s="1250"/>
      <c r="I72" s="1250"/>
      <c r="J72" s="1250"/>
      <c r="K72" s="1259"/>
      <c r="L72" s="1259"/>
      <c r="M72" s="1258"/>
      <c r="N72" s="1258"/>
      <c r="AN72" s="1257"/>
      <c r="AO72" s="1256"/>
      <c r="AP72" s="1256"/>
      <c r="AQ72" s="1256"/>
      <c r="AR72" s="1256"/>
      <c r="AS72" s="1256"/>
      <c r="AT72" s="1256"/>
      <c r="AU72" s="1256"/>
      <c r="AV72" s="1256"/>
      <c r="AW72" s="1256"/>
      <c r="AX72" s="1256"/>
      <c r="AY72" s="1256"/>
      <c r="AZ72" s="1256"/>
      <c r="BA72" s="1256"/>
      <c r="BB72" s="1256"/>
      <c r="BC72" s="1256"/>
      <c r="BD72" s="1256"/>
      <c r="BE72" s="1256"/>
      <c r="BF72" s="1256"/>
      <c r="BG72" s="1256"/>
      <c r="BH72" s="1256"/>
      <c r="BI72" s="1256"/>
      <c r="BJ72" s="1256"/>
      <c r="BK72" s="1256"/>
      <c r="BL72" s="1256"/>
      <c r="BM72" s="1256"/>
      <c r="BN72" s="1256"/>
      <c r="BO72" s="1255"/>
      <c r="BP72" s="1247" t="s">
        <v>557</v>
      </c>
      <c r="BQ72" s="1247"/>
      <c r="BR72" s="1247"/>
      <c r="BS72" s="1247"/>
      <c r="BT72" s="1247"/>
      <c r="BU72" s="1247"/>
      <c r="BV72" s="1247"/>
      <c r="BW72" s="1247"/>
      <c r="BX72" s="1247" t="s">
        <v>558</v>
      </c>
      <c r="BY72" s="1247"/>
      <c r="BZ72" s="1247"/>
      <c r="CA72" s="1247"/>
      <c r="CB72" s="1247"/>
      <c r="CC72" s="1247"/>
      <c r="CD72" s="1247"/>
      <c r="CE72" s="1247"/>
      <c r="CF72" s="1247" t="s">
        <v>559</v>
      </c>
      <c r="CG72" s="1247"/>
      <c r="CH72" s="1247"/>
      <c r="CI72" s="1247"/>
      <c r="CJ72" s="1247"/>
      <c r="CK72" s="1247"/>
      <c r="CL72" s="1247"/>
      <c r="CM72" s="1247"/>
      <c r="CN72" s="1247" t="s">
        <v>560</v>
      </c>
      <c r="CO72" s="1247"/>
      <c r="CP72" s="1247"/>
      <c r="CQ72" s="1247"/>
      <c r="CR72" s="1247"/>
      <c r="CS72" s="1247"/>
      <c r="CT72" s="1247"/>
      <c r="CU72" s="1247"/>
      <c r="CV72" s="1247" t="s">
        <v>561</v>
      </c>
      <c r="CW72" s="1247"/>
      <c r="CX72" s="1247"/>
      <c r="CY72" s="1247"/>
      <c r="CZ72" s="1247"/>
      <c r="DA72" s="1247"/>
      <c r="DB72" s="1247"/>
      <c r="DC72" s="1247"/>
    </row>
    <row r="73" spans="2:107" ht="13.5">
      <c r="B73" s="1238"/>
      <c r="G73" s="1254"/>
      <c r="H73" s="1254"/>
      <c r="I73" s="1254"/>
      <c r="J73" s="1254"/>
      <c r="K73" s="1251"/>
      <c r="L73" s="1251"/>
      <c r="M73" s="1251"/>
      <c r="N73" s="1251"/>
      <c r="AM73" s="1252"/>
      <c r="AN73" s="1246" t="s">
        <v>615</v>
      </c>
      <c r="AO73" s="1246"/>
      <c r="AP73" s="1246"/>
      <c r="AQ73" s="1246"/>
      <c r="AR73" s="1246"/>
      <c r="AS73" s="1246"/>
      <c r="AT73" s="1246"/>
      <c r="AU73" s="1246"/>
      <c r="AV73" s="1246"/>
      <c r="AW73" s="1246"/>
      <c r="AX73" s="1246"/>
      <c r="AY73" s="1246"/>
      <c r="AZ73" s="1246"/>
      <c r="BA73" s="1246"/>
      <c r="BB73" s="1246" t="s">
        <v>613</v>
      </c>
      <c r="BC73" s="1246"/>
      <c r="BD73" s="1246"/>
      <c r="BE73" s="1246"/>
      <c r="BF73" s="1246"/>
      <c r="BG73" s="1246"/>
      <c r="BH73" s="1246"/>
      <c r="BI73" s="1246"/>
      <c r="BJ73" s="1246"/>
      <c r="BK73" s="1246"/>
      <c r="BL73" s="1246"/>
      <c r="BM73" s="1246"/>
      <c r="BN73" s="1246"/>
      <c r="BO73" s="1246"/>
      <c r="BP73" s="1245">
        <v>77</v>
      </c>
      <c r="BQ73" s="1245"/>
      <c r="BR73" s="1245"/>
      <c r="BS73" s="1245"/>
      <c r="BT73" s="1245"/>
      <c r="BU73" s="1245"/>
      <c r="BV73" s="1245"/>
      <c r="BW73" s="1245"/>
      <c r="BX73" s="1245">
        <v>73.3</v>
      </c>
      <c r="BY73" s="1245"/>
      <c r="BZ73" s="1245"/>
      <c r="CA73" s="1245"/>
      <c r="CB73" s="1245"/>
      <c r="CC73" s="1245"/>
      <c r="CD73" s="1245"/>
      <c r="CE73" s="1245"/>
      <c r="CF73" s="1245">
        <v>67.3</v>
      </c>
      <c r="CG73" s="1245"/>
      <c r="CH73" s="1245"/>
      <c r="CI73" s="1245"/>
      <c r="CJ73" s="1245"/>
      <c r="CK73" s="1245"/>
      <c r="CL73" s="1245"/>
      <c r="CM73" s="1245"/>
      <c r="CN73" s="1245">
        <v>62.9</v>
      </c>
      <c r="CO73" s="1245"/>
      <c r="CP73" s="1245"/>
      <c r="CQ73" s="1245"/>
      <c r="CR73" s="1245"/>
      <c r="CS73" s="1245"/>
      <c r="CT73" s="1245"/>
      <c r="CU73" s="1245"/>
      <c r="CV73" s="1245">
        <v>61.1</v>
      </c>
      <c r="CW73" s="1245"/>
      <c r="CX73" s="1245"/>
      <c r="CY73" s="1245"/>
      <c r="CZ73" s="1245"/>
      <c r="DA73" s="1245"/>
      <c r="DB73" s="1245"/>
      <c r="DC73" s="1245"/>
    </row>
    <row r="74" spans="2:107" ht="13.5">
      <c r="B74" s="1238"/>
      <c r="G74" s="1254"/>
      <c r="H74" s="1254"/>
      <c r="I74" s="1254"/>
      <c r="J74" s="1254"/>
      <c r="K74" s="1251"/>
      <c r="L74" s="1251"/>
      <c r="M74" s="1251"/>
      <c r="N74" s="1251"/>
      <c r="AM74" s="1252"/>
      <c r="AN74" s="1246"/>
      <c r="AO74" s="1246"/>
      <c r="AP74" s="1246"/>
      <c r="AQ74" s="1246"/>
      <c r="AR74" s="1246"/>
      <c r="AS74" s="1246"/>
      <c r="AT74" s="1246"/>
      <c r="AU74" s="1246"/>
      <c r="AV74" s="1246"/>
      <c r="AW74" s="1246"/>
      <c r="AX74" s="1246"/>
      <c r="AY74" s="1246"/>
      <c r="AZ74" s="1246"/>
      <c r="BA74" s="1246"/>
      <c r="BB74" s="1246"/>
      <c r="BC74" s="1246"/>
      <c r="BD74" s="1246"/>
      <c r="BE74" s="1246"/>
      <c r="BF74" s="1246"/>
      <c r="BG74" s="1246"/>
      <c r="BH74" s="1246"/>
      <c r="BI74" s="1246"/>
      <c r="BJ74" s="1246"/>
      <c r="BK74" s="1246"/>
      <c r="BL74" s="1246"/>
      <c r="BM74" s="1246"/>
      <c r="BN74" s="1246"/>
      <c r="BO74" s="1246"/>
      <c r="BP74" s="1245"/>
      <c r="BQ74" s="1245"/>
      <c r="BR74" s="1245"/>
      <c r="BS74" s="1245"/>
      <c r="BT74" s="1245"/>
      <c r="BU74" s="1245"/>
      <c r="BV74" s="1245"/>
      <c r="BW74" s="1245"/>
      <c r="BX74" s="1245"/>
      <c r="BY74" s="1245"/>
      <c r="BZ74" s="1245"/>
      <c r="CA74" s="1245"/>
      <c r="CB74" s="1245"/>
      <c r="CC74" s="1245"/>
      <c r="CD74" s="1245"/>
      <c r="CE74" s="1245"/>
      <c r="CF74" s="1245"/>
      <c r="CG74" s="1245"/>
      <c r="CH74" s="1245"/>
      <c r="CI74" s="1245"/>
      <c r="CJ74" s="1245"/>
      <c r="CK74" s="1245"/>
      <c r="CL74" s="1245"/>
      <c r="CM74" s="1245"/>
      <c r="CN74" s="1245"/>
      <c r="CO74" s="1245"/>
      <c r="CP74" s="1245"/>
      <c r="CQ74" s="1245"/>
      <c r="CR74" s="1245"/>
      <c r="CS74" s="1245"/>
      <c r="CT74" s="1245"/>
      <c r="CU74" s="1245"/>
      <c r="CV74" s="1245"/>
      <c r="CW74" s="1245"/>
      <c r="CX74" s="1245"/>
      <c r="CY74" s="1245"/>
      <c r="CZ74" s="1245"/>
      <c r="DA74" s="1245"/>
      <c r="DB74" s="1245"/>
      <c r="DC74" s="1245"/>
    </row>
    <row r="75" spans="2:107" ht="13.5">
      <c r="B75" s="1238"/>
      <c r="G75" s="1254"/>
      <c r="H75" s="1254"/>
      <c r="I75" s="1250"/>
      <c r="J75" s="1250"/>
      <c r="K75" s="1253"/>
      <c r="L75" s="1253"/>
      <c r="M75" s="1253"/>
      <c r="N75" s="1253"/>
      <c r="AM75" s="1252"/>
      <c r="AN75" s="1246"/>
      <c r="AO75" s="1246"/>
      <c r="AP75" s="1246"/>
      <c r="AQ75" s="1246"/>
      <c r="AR75" s="1246"/>
      <c r="AS75" s="1246"/>
      <c r="AT75" s="1246"/>
      <c r="AU75" s="1246"/>
      <c r="AV75" s="1246"/>
      <c r="AW75" s="1246"/>
      <c r="AX75" s="1246"/>
      <c r="AY75" s="1246"/>
      <c r="AZ75" s="1246"/>
      <c r="BA75" s="1246"/>
      <c r="BB75" s="1246" t="s">
        <v>612</v>
      </c>
      <c r="BC75" s="1246"/>
      <c r="BD75" s="1246"/>
      <c r="BE75" s="1246"/>
      <c r="BF75" s="1246"/>
      <c r="BG75" s="1246"/>
      <c r="BH75" s="1246"/>
      <c r="BI75" s="1246"/>
      <c r="BJ75" s="1246"/>
      <c r="BK75" s="1246"/>
      <c r="BL75" s="1246"/>
      <c r="BM75" s="1246"/>
      <c r="BN75" s="1246"/>
      <c r="BO75" s="1246"/>
      <c r="BP75" s="1245">
        <v>8.6999999999999993</v>
      </c>
      <c r="BQ75" s="1245"/>
      <c r="BR75" s="1245"/>
      <c r="BS75" s="1245"/>
      <c r="BT75" s="1245"/>
      <c r="BU75" s="1245"/>
      <c r="BV75" s="1245"/>
      <c r="BW75" s="1245"/>
      <c r="BX75" s="1245">
        <v>7.9</v>
      </c>
      <c r="BY75" s="1245"/>
      <c r="BZ75" s="1245"/>
      <c r="CA75" s="1245"/>
      <c r="CB75" s="1245"/>
      <c r="CC75" s="1245"/>
      <c r="CD75" s="1245"/>
      <c r="CE75" s="1245"/>
      <c r="CF75" s="1245">
        <v>7.7</v>
      </c>
      <c r="CG75" s="1245"/>
      <c r="CH75" s="1245"/>
      <c r="CI75" s="1245"/>
      <c r="CJ75" s="1245"/>
      <c r="CK75" s="1245"/>
      <c r="CL75" s="1245"/>
      <c r="CM75" s="1245"/>
      <c r="CN75" s="1245">
        <v>7.5</v>
      </c>
      <c r="CO75" s="1245"/>
      <c r="CP75" s="1245"/>
      <c r="CQ75" s="1245"/>
      <c r="CR75" s="1245"/>
      <c r="CS75" s="1245"/>
      <c r="CT75" s="1245"/>
      <c r="CU75" s="1245"/>
      <c r="CV75" s="1245">
        <v>7.9</v>
      </c>
      <c r="CW75" s="1245"/>
      <c r="CX75" s="1245"/>
      <c r="CY75" s="1245"/>
      <c r="CZ75" s="1245"/>
      <c r="DA75" s="1245"/>
      <c r="DB75" s="1245"/>
      <c r="DC75" s="1245"/>
    </row>
    <row r="76" spans="2:107" ht="13.5">
      <c r="B76" s="1238"/>
      <c r="G76" s="1254"/>
      <c r="H76" s="1254"/>
      <c r="I76" s="1250"/>
      <c r="J76" s="1250"/>
      <c r="K76" s="1253"/>
      <c r="L76" s="1253"/>
      <c r="M76" s="1253"/>
      <c r="N76" s="1253"/>
      <c r="AM76" s="1252"/>
      <c r="AN76" s="1246"/>
      <c r="AO76" s="1246"/>
      <c r="AP76" s="1246"/>
      <c r="AQ76" s="1246"/>
      <c r="AR76" s="1246"/>
      <c r="AS76" s="1246"/>
      <c r="AT76" s="1246"/>
      <c r="AU76" s="1246"/>
      <c r="AV76" s="1246"/>
      <c r="AW76" s="1246"/>
      <c r="AX76" s="1246"/>
      <c r="AY76" s="1246"/>
      <c r="AZ76" s="1246"/>
      <c r="BA76" s="1246"/>
      <c r="BB76" s="1246"/>
      <c r="BC76" s="1246"/>
      <c r="BD76" s="1246"/>
      <c r="BE76" s="1246"/>
      <c r="BF76" s="1246"/>
      <c r="BG76" s="1246"/>
      <c r="BH76" s="1246"/>
      <c r="BI76" s="1246"/>
      <c r="BJ76" s="1246"/>
      <c r="BK76" s="1246"/>
      <c r="BL76" s="1246"/>
      <c r="BM76" s="1246"/>
      <c r="BN76" s="1246"/>
      <c r="BO76" s="1246"/>
      <c r="BP76" s="1245"/>
      <c r="BQ76" s="1245"/>
      <c r="BR76" s="1245"/>
      <c r="BS76" s="1245"/>
      <c r="BT76" s="1245"/>
      <c r="BU76" s="1245"/>
      <c r="BV76" s="1245"/>
      <c r="BW76" s="1245"/>
      <c r="BX76" s="1245"/>
      <c r="BY76" s="1245"/>
      <c r="BZ76" s="1245"/>
      <c r="CA76" s="1245"/>
      <c r="CB76" s="1245"/>
      <c r="CC76" s="1245"/>
      <c r="CD76" s="1245"/>
      <c r="CE76" s="1245"/>
      <c r="CF76" s="1245"/>
      <c r="CG76" s="1245"/>
      <c r="CH76" s="1245"/>
      <c r="CI76" s="1245"/>
      <c r="CJ76" s="1245"/>
      <c r="CK76" s="1245"/>
      <c r="CL76" s="1245"/>
      <c r="CM76" s="1245"/>
      <c r="CN76" s="1245"/>
      <c r="CO76" s="1245"/>
      <c r="CP76" s="1245"/>
      <c r="CQ76" s="1245"/>
      <c r="CR76" s="1245"/>
      <c r="CS76" s="1245"/>
      <c r="CT76" s="1245"/>
      <c r="CU76" s="1245"/>
      <c r="CV76" s="1245"/>
      <c r="CW76" s="1245"/>
      <c r="CX76" s="1245"/>
      <c r="CY76" s="1245"/>
      <c r="CZ76" s="1245"/>
      <c r="DA76" s="1245"/>
      <c r="DB76" s="1245"/>
      <c r="DC76" s="1245"/>
    </row>
    <row r="77" spans="2:107" ht="13.5">
      <c r="B77" s="1238"/>
      <c r="G77" s="1250"/>
      <c r="H77" s="1250"/>
      <c r="I77" s="1250"/>
      <c r="J77" s="1250"/>
      <c r="K77" s="1251"/>
      <c r="L77" s="1251"/>
      <c r="M77" s="1251"/>
      <c r="N77" s="1251"/>
      <c r="AN77" s="1247" t="s">
        <v>614</v>
      </c>
      <c r="AO77" s="1247"/>
      <c r="AP77" s="1247"/>
      <c r="AQ77" s="1247"/>
      <c r="AR77" s="1247"/>
      <c r="AS77" s="1247"/>
      <c r="AT77" s="1247"/>
      <c r="AU77" s="1247"/>
      <c r="AV77" s="1247"/>
      <c r="AW77" s="1247"/>
      <c r="AX77" s="1247"/>
      <c r="AY77" s="1247"/>
      <c r="AZ77" s="1247"/>
      <c r="BA77" s="1247"/>
      <c r="BB77" s="1246" t="s">
        <v>613</v>
      </c>
      <c r="BC77" s="1246"/>
      <c r="BD77" s="1246"/>
      <c r="BE77" s="1246"/>
      <c r="BF77" s="1246"/>
      <c r="BG77" s="1246"/>
      <c r="BH77" s="1246"/>
      <c r="BI77" s="1246"/>
      <c r="BJ77" s="1246"/>
      <c r="BK77" s="1246"/>
      <c r="BL77" s="1246"/>
      <c r="BM77" s="1246"/>
      <c r="BN77" s="1246"/>
      <c r="BO77" s="1246"/>
      <c r="BP77" s="1245">
        <v>54.4</v>
      </c>
      <c r="BQ77" s="1245"/>
      <c r="BR77" s="1245"/>
      <c r="BS77" s="1245"/>
      <c r="BT77" s="1245"/>
      <c r="BU77" s="1245"/>
      <c r="BV77" s="1245"/>
      <c r="BW77" s="1245"/>
      <c r="BX77" s="1245">
        <v>47</v>
      </c>
      <c r="BY77" s="1245"/>
      <c r="BZ77" s="1245"/>
      <c r="CA77" s="1245"/>
      <c r="CB77" s="1245"/>
      <c r="CC77" s="1245"/>
      <c r="CD77" s="1245"/>
      <c r="CE77" s="1245"/>
      <c r="CF77" s="1245">
        <v>41.4</v>
      </c>
      <c r="CG77" s="1245"/>
      <c r="CH77" s="1245"/>
      <c r="CI77" s="1245"/>
      <c r="CJ77" s="1245"/>
      <c r="CK77" s="1245"/>
      <c r="CL77" s="1245"/>
      <c r="CM77" s="1245"/>
      <c r="CN77" s="1245">
        <v>38.9</v>
      </c>
      <c r="CO77" s="1245"/>
      <c r="CP77" s="1245"/>
      <c r="CQ77" s="1245"/>
      <c r="CR77" s="1245"/>
      <c r="CS77" s="1245"/>
      <c r="CT77" s="1245"/>
      <c r="CU77" s="1245"/>
      <c r="CV77" s="1245">
        <v>37.6</v>
      </c>
      <c r="CW77" s="1245"/>
      <c r="CX77" s="1245"/>
      <c r="CY77" s="1245"/>
      <c r="CZ77" s="1245"/>
      <c r="DA77" s="1245"/>
      <c r="DB77" s="1245"/>
      <c r="DC77" s="1245"/>
    </row>
    <row r="78" spans="2:107" ht="13.5">
      <c r="B78" s="1238"/>
      <c r="G78" s="1250"/>
      <c r="H78" s="1250"/>
      <c r="I78" s="1250"/>
      <c r="J78" s="1250"/>
      <c r="K78" s="1251"/>
      <c r="L78" s="1251"/>
      <c r="M78" s="1251"/>
      <c r="N78" s="1251"/>
      <c r="AN78" s="1247"/>
      <c r="AO78" s="1247"/>
      <c r="AP78" s="1247"/>
      <c r="AQ78" s="1247"/>
      <c r="AR78" s="1247"/>
      <c r="AS78" s="1247"/>
      <c r="AT78" s="1247"/>
      <c r="AU78" s="1247"/>
      <c r="AV78" s="1247"/>
      <c r="AW78" s="1247"/>
      <c r="AX78" s="1247"/>
      <c r="AY78" s="1247"/>
      <c r="AZ78" s="1247"/>
      <c r="BA78" s="1247"/>
      <c r="BB78" s="1246"/>
      <c r="BC78" s="1246"/>
      <c r="BD78" s="1246"/>
      <c r="BE78" s="1246"/>
      <c r="BF78" s="1246"/>
      <c r="BG78" s="1246"/>
      <c r="BH78" s="1246"/>
      <c r="BI78" s="1246"/>
      <c r="BJ78" s="1246"/>
      <c r="BK78" s="1246"/>
      <c r="BL78" s="1246"/>
      <c r="BM78" s="1246"/>
      <c r="BN78" s="1246"/>
      <c r="BO78" s="1246"/>
      <c r="BP78" s="1245"/>
      <c r="BQ78" s="1245"/>
      <c r="BR78" s="1245"/>
      <c r="BS78" s="1245"/>
      <c r="BT78" s="1245"/>
      <c r="BU78" s="1245"/>
      <c r="BV78" s="1245"/>
      <c r="BW78" s="1245"/>
      <c r="BX78" s="1245"/>
      <c r="BY78" s="1245"/>
      <c r="BZ78" s="1245"/>
      <c r="CA78" s="1245"/>
      <c r="CB78" s="1245"/>
      <c r="CC78" s="1245"/>
      <c r="CD78" s="1245"/>
      <c r="CE78" s="1245"/>
      <c r="CF78" s="1245"/>
      <c r="CG78" s="1245"/>
      <c r="CH78" s="1245"/>
      <c r="CI78" s="1245"/>
      <c r="CJ78" s="1245"/>
      <c r="CK78" s="1245"/>
      <c r="CL78" s="1245"/>
      <c r="CM78" s="1245"/>
      <c r="CN78" s="1245"/>
      <c r="CO78" s="1245"/>
      <c r="CP78" s="1245"/>
      <c r="CQ78" s="1245"/>
      <c r="CR78" s="1245"/>
      <c r="CS78" s="1245"/>
      <c r="CT78" s="1245"/>
      <c r="CU78" s="1245"/>
      <c r="CV78" s="1245"/>
      <c r="CW78" s="1245"/>
      <c r="CX78" s="1245"/>
      <c r="CY78" s="1245"/>
      <c r="CZ78" s="1245"/>
      <c r="DA78" s="1245"/>
      <c r="DB78" s="1245"/>
      <c r="DC78" s="1245"/>
    </row>
    <row r="79" spans="2:107" ht="13.5">
      <c r="B79" s="1238"/>
      <c r="G79" s="1250"/>
      <c r="H79" s="1250"/>
      <c r="I79" s="1249"/>
      <c r="J79" s="1249"/>
      <c r="K79" s="1248"/>
      <c r="L79" s="1248"/>
      <c r="M79" s="1248"/>
      <c r="N79" s="1248"/>
      <c r="AN79" s="1247"/>
      <c r="AO79" s="1247"/>
      <c r="AP79" s="1247"/>
      <c r="AQ79" s="1247"/>
      <c r="AR79" s="1247"/>
      <c r="AS79" s="1247"/>
      <c r="AT79" s="1247"/>
      <c r="AU79" s="1247"/>
      <c r="AV79" s="1247"/>
      <c r="AW79" s="1247"/>
      <c r="AX79" s="1247"/>
      <c r="AY79" s="1247"/>
      <c r="AZ79" s="1247"/>
      <c r="BA79" s="1247"/>
      <c r="BB79" s="1246" t="s">
        <v>612</v>
      </c>
      <c r="BC79" s="1246"/>
      <c r="BD79" s="1246"/>
      <c r="BE79" s="1246"/>
      <c r="BF79" s="1246"/>
      <c r="BG79" s="1246"/>
      <c r="BH79" s="1246"/>
      <c r="BI79" s="1246"/>
      <c r="BJ79" s="1246"/>
      <c r="BK79" s="1246"/>
      <c r="BL79" s="1246"/>
      <c r="BM79" s="1246"/>
      <c r="BN79" s="1246"/>
      <c r="BO79" s="1246"/>
      <c r="BP79" s="1245">
        <v>8.1</v>
      </c>
      <c r="BQ79" s="1245"/>
      <c r="BR79" s="1245"/>
      <c r="BS79" s="1245"/>
      <c r="BT79" s="1245"/>
      <c r="BU79" s="1245"/>
      <c r="BV79" s="1245"/>
      <c r="BW79" s="1245"/>
      <c r="BX79" s="1245">
        <v>7.3</v>
      </c>
      <c r="BY79" s="1245"/>
      <c r="BZ79" s="1245"/>
      <c r="CA79" s="1245"/>
      <c r="CB79" s="1245"/>
      <c r="CC79" s="1245"/>
      <c r="CD79" s="1245"/>
      <c r="CE79" s="1245"/>
      <c r="CF79" s="1245">
        <v>6.7</v>
      </c>
      <c r="CG79" s="1245"/>
      <c r="CH79" s="1245"/>
      <c r="CI79" s="1245"/>
      <c r="CJ79" s="1245"/>
      <c r="CK79" s="1245"/>
      <c r="CL79" s="1245"/>
      <c r="CM79" s="1245"/>
      <c r="CN79" s="1245">
        <v>6.4</v>
      </c>
      <c r="CO79" s="1245"/>
      <c r="CP79" s="1245"/>
      <c r="CQ79" s="1245"/>
      <c r="CR79" s="1245"/>
      <c r="CS79" s="1245"/>
      <c r="CT79" s="1245"/>
      <c r="CU79" s="1245"/>
      <c r="CV79" s="1245">
        <v>6.1</v>
      </c>
      <c r="CW79" s="1245"/>
      <c r="CX79" s="1245"/>
      <c r="CY79" s="1245"/>
      <c r="CZ79" s="1245"/>
      <c r="DA79" s="1245"/>
      <c r="DB79" s="1245"/>
      <c r="DC79" s="1245"/>
    </row>
    <row r="80" spans="2:107" ht="13.5">
      <c r="B80" s="1238"/>
      <c r="G80" s="1250"/>
      <c r="H80" s="1250"/>
      <c r="I80" s="1249"/>
      <c r="J80" s="1249"/>
      <c r="K80" s="1248"/>
      <c r="L80" s="1248"/>
      <c r="M80" s="1248"/>
      <c r="N80" s="1248"/>
      <c r="AN80" s="1247"/>
      <c r="AO80" s="1247"/>
      <c r="AP80" s="1247"/>
      <c r="AQ80" s="1247"/>
      <c r="AR80" s="1247"/>
      <c r="AS80" s="1247"/>
      <c r="AT80" s="1247"/>
      <c r="AU80" s="1247"/>
      <c r="AV80" s="1247"/>
      <c r="AW80" s="1247"/>
      <c r="AX80" s="1247"/>
      <c r="AY80" s="1247"/>
      <c r="AZ80" s="1247"/>
      <c r="BA80" s="1247"/>
      <c r="BB80" s="1246"/>
      <c r="BC80" s="1246"/>
      <c r="BD80" s="1246"/>
      <c r="BE80" s="1246"/>
      <c r="BF80" s="1246"/>
      <c r="BG80" s="1246"/>
      <c r="BH80" s="1246"/>
      <c r="BI80" s="1246"/>
      <c r="BJ80" s="1246"/>
      <c r="BK80" s="1246"/>
      <c r="BL80" s="1246"/>
      <c r="BM80" s="1246"/>
      <c r="BN80" s="1246"/>
      <c r="BO80" s="1246"/>
      <c r="BP80" s="1245"/>
      <c r="BQ80" s="1245"/>
      <c r="BR80" s="1245"/>
      <c r="BS80" s="1245"/>
      <c r="BT80" s="1245"/>
      <c r="BU80" s="1245"/>
      <c r="BV80" s="1245"/>
      <c r="BW80" s="1245"/>
      <c r="BX80" s="1245"/>
      <c r="BY80" s="1245"/>
      <c r="BZ80" s="1245"/>
      <c r="CA80" s="1245"/>
      <c r="CB80" s="1245"/>
      <c r="CC80" s="1245"/>
      <c r="CD80" s="1245"/>
      <c r="CE80" s="1245"/>
      <c r="CF80" s="1245"/>
      <c r="CG80" s="1245"/>
      <c r="CH80" s="1245"/>
      <c r="CI80" s="1245"/>
      <c r="CJ80" s="1245"/>
      <c r="CK80" s="1245"/>
      <c r="CL80" s="1245"/>
      <c r="CM80" s="1245"/>
      <c r="CN80" s="1245"/>
      <c r="CO80" s="1245"/>
      <c r="CP80" s="1245"/>
      <c r="CQ80" s="1245"/>
      <c r="CR80" s="1245"/>
      <c r="CS80" s="1245"/>
      <c r="CT80" s="1245"/>
      <c r="CU80" s="1245"/>
      <c r="CV80" s="1245"/>
      <c r="CW80" s="1245"/>
      <c r="CX80" s="1245"/>
      <c r="CY80" s="1245"/>
      <c r="CZ80" s="1245"/>
      <c r="DA80" s="1245"/>
      <c r="DB80" s="1245"/>
      <c r="DC80" s="1245"/>
    </row>
    <row r="81" spans="2:109" ht="13.5">
      <c r="B81" s="1238"/>
    </row>
    <row r="82" spans="2:109" ht="17.25">
      <c r="B82" s="1238"/>
      <c r="K82" s="1244"/>
      <c r="L82" s="1244"/>
      <c r="M82" s="1244"/>
      <c r="N82" s="1244"/>
      <c r="AQ82" s="1244"/>
      <c r="AR82" s="1244"/>
      <c r="AS82" s="1244"/>
      <c r="AT82" s="1244"/>
      <c r="BC82" s="1244"/>
      <c r="BD82" s="1244"/>
      <c r="BE82" s="1244"/>
      <c r="BF82" s="1244"/>
      <c r="BO82" s="1244"/>
      <c r="BP82" s="1244"/>
      <c r="BQ82" s="1244"/>
      <c r="BR82" s="1244"/>
      <c r="CA82" s="1244"/>
      <c r="CB82" s="1244"/>
      <c r="CC82" s="1244"/>
      <c r="CD82" s="1244"/>
      <c r="CM82" s="1244"/>
      <c r="CN82" s="1244"/>
      <c r="CO82" s="1244"/>
      <c r="CP82" s="1244"/>
      <c r="CY82" s="1244"/>
      <c r="CZ82" s="1244"/>
      <c r="DA82" s="1244"/>
      <c r="DB82" s="1244"/>
      <c r="DC82" s="1244"/>
    </row>
    <row r="83" spans="2:109" ht="13.5">
      <c r="B83" s="1243"/>
      <c r="C83" s="1242"/>
      <c r="D83" s="1242"/>
      <c r="E83" s="1242"/>
      <c r="F83" s="1242"/>
      <c r="G83" s="1242"/>
      <c r="H83" s="1242"/>
      <c r="I83" s="1242"/>
      <c r="J83" s="1242"/>
      <c r="K83" s="1242"/>
      <c r="L83" s="1242"/>
      <c r="M83" s="1242"/>
      <c r="N83" s="1242"/>
      <c r="O83" s="1242"/>
      <c r="P83" s="1242"/>
      <c r="Q83" s="1242"/>
      <c r="R83" s="1242"/>
      <c r="S83" s="1242"/>
      <c r="T83" s="1242"/>
      <c r="U83" s="1242"/>
      <c r="V83" s="1242"/>
      <c r="W83" s="1242"/>
      <c r="X83" s="1242"/>
      <c r="Y83" s="1242"/>
      <c r="Z83" s="1242"/>
      <c r="AA83" s="1242"/>
      <c r="AB83" s="1242"/>
      <c r="AC83" s="1242"/>
      <c r="AD83" s="1242"/>
      <c r="AE83" s="1242"/>
      <c r="AF83" s="1242"/>
      <c r="AG83" s="1242"/>
      <c r="AH83" s="1242"/>
      <c r="AI83" s="1242"/>
      <c r="AJ83" s="1242"/>
      <c r="AK83" s="1242"/>
      <c r="AL83" s="1242"/>
      <c r="AM83" s="1242"/>
      <c r="AN83" s="1242"/>
      <c r="AO83" s="1242"/>
      <c r="AP83" s="1242"/>
      <c r="AQ83" s="1242"/>
      <c r="AR83" s="1242"/>
      <c r="AS83" s="1242"/>
      <c r="AT83" s="1242"/>
      <c r="AU83" s="1242"/>
      <c r="AV83" s="1242"/>
      <c r="AW83" s="1242"/>
      <c r="AX83" s="1242"/>
      <c r="AY83" s="1242"/>
      <c r="AZ83" s="1242"/>
      <c r="BA83" s="1242"/>
      <c r="BB83" s="1242"/>
      <c r="BC83" s="1242"/>
      <c r="BD83" s="1242"/>
      <c r="BE83" s="1242"/>
      <c r="BF83" s="1242"/>
      <c r="BG83" s="1242"/>
      <c r="BH83" s="1242"/>
      <c r="BI83" s="1242"/>
      <c r="BJ83" s="1242"/>
      <c r="BK83" s="1242"/>
      <c r="BL83" s="1242"/>
      <c r="BM83" s="1242"/>
      <c r="BN83" s="1242"/>
      <c r="BO83" s="1242"/>
      <c r="BP83" s="1242"/>
      <c r="BQ83" s="1242"/>
      <c r="BR83" s="1242"/>
      <c r="BS83" s="1242"/>
      <c r="BT83" s="1242"/>
      <c r="BU83" s="1242"/>
      <c r="BV83" s="1242"/>
      <c r="BW83" s="1242"/>
      <c r="BX83" s="1242"/>
      <c r="BY83" s="1242"/>
      <c r="BZ83" s="1242"/>
      <c r="CA83" s="1242"/>
      <c r="CB83" s="1242"/>
      <c r="CC83" s="1242"/>
      <c r="CD83" s="1242"/>
      <c r="CE83" s="1242"/>
      <c r="CF83" s="1242"/>
      <c r="CG83" s="1242"/>
      <c r="CH83" s="1242"/>
      <c r="CI83" s="1242"/>
      <c r="CJ83" s="1242"/>
      <c r="CK83" s="1242"/>
      <c r="CL83" s="1242"/>
      <c r="CM83" s="1242"/>
      <c r="CN83" s="1242"/>
      <c r="CO83" s="1242"/>
      <c r="CP83" s="1242"/>
      <c r="CQ83" s="1242"/>
      <c r="CR83" s="1242"/>
      <c r="CS83" s="1242"/>
      <c r="CT83" s="1242"/>
      <c r="CU83" s="1242"/>
      <c r="CV83" s="1242"/>
      <c r="CW83" s="1242"/>
      <c r="CX83" s="1242"/>
      <c r="CY83" s="1242"/>
      <c r="CZ83" s="1242"/>
      <c r="DA83" s="1242"/>
      <c r="DB83" s="1242"/>
      <c r="DC83" s="1242"/>
      <c r="DD83" s="1241"/>
    </row>
    <row r="84" spans="2:109" ht="13.5">
      <c r="DD84" s="1237"/>
      <c r="DE84" s="1237"/>
    </row>
    <row r="85" spans="2:109" ht="13.5">
      <c r="DD85" s="1237"/>
      <c r="DE85" s="1237"/>
    </row>
    <row r="86" spans="2:109" ht="13.5" hidden="1">
      <c r="DD86" s="1237"/>
      <c r="DE86" s="1237"/>
    </row>
    <row r="87" spans="2:109" ht="13.5" hidden="1">
      <c r="K87" s="1240"/>
      <c r="AQ87" s="1240"/>
      <c r="BC87" s="1240"/>
      <c r="BO87" s="1240"/>
      <c r="CA87" s="1240"/>
      <c r="CM87" s="1240"/>
      <c r="CY87" s="1240"/>
      <c r="DD87" s="1237"/>
      <c r="DE87" s="1237"/>
    </row>
    <row r="88" spans="2:109" ht="13.5" hidden="1">
      <c r="DD88" s="1237"/>
      <c r="DE88" s="1237"/>
    </row>
    <row r="89" spans="2:109" ht="13.5" hidden="1">
      <c r="DD89" s="1237"/>
      <c r="DE89" s="1237"/>
    </row>
    <row r="90" spans="2:109" ht="13.5" hidden="1">
      <c r="DD90" s="1237"/>
      <c r="DE90" s="1237"/>
    </row>
    <row r="91" spans="2:109" ht="13.5" hidden="1">
      <c r="DD91" s="1237"/>
      <c r="DE91" s="1237"/>
    </row>
    <row r="92" spans="2:109" ht="13.5" hidden="1" customHeight="1">
      <c r="DD92" s="1237"/>
      <c r="DE92" s="1237"/>
    </row>
    <row r="93" spans="2:109" ht="13.5" hidden="1" customHeight="1">
      <c r="DD93" s="1237"/>
      <c r="DE93" s="1237"/>
    </row>
    <row r="94" spans="2:109" ht="13.5" hidden="1" customHeight="1">
      <c r="DD94" s="1237"/>
      <c r="DE94" s="1237"/>
    </row>
    <row r="95" spans="2:109" ht="13.5" hidden="1" customHeight="1">
      <c r="DD95" s="1237"/>
      <c r="DE95" s="1237"/>
    </row>
    <row r="96" spans="2:109" ht="13.5" hidden="1" customHeight="1">
      <c r="DD96" s="1237"/>
      <c r="DE96" s="1237"/>
    </row>
    <row r="97" spans="108:109" ht="13.5" hidden="1" customHeight="1">
      <c r="DD97" s="1237"/>
      <c r="DE97" s="1237"/>
    </row>
    <row r="98" spans="108:109" ht="13.5" hidden="1" customHeight="1">
      <c r="DD98" s="1237"/>
      <c r="DE98" s="1237"/>
    </row>
    <row r="99" spans="108:109" ht="13.5" hidden="1" customHeight="1">
      <c r="DD99" s="1237"/>
      <c r="DE99" s="1237"/>
    </row>
    <row r="100" spans="108:109" ht="13.5" hidden="1" customHeight="1">
      <c r="DD100" s="1237"/>
      <c r="DE100" s="1237"/>
    </row>
    <row r="101" spans="108:109" ht="13.5" hidden="1" customHeight="1">
      <c r="DD101" s="1237"/>
      <c r="DE101" s="1237"/>
    </row>
    <row r="102" spans="108:109" ht="13.5" hidden="1" customHeight="1">
      <c r="DD102" s="1237"/>
      <c r="DE102" s="1237"/>
    </row>
    <row r="103" spans="108:109" ht="13.5" hidden="1" customHeight="1">
      <c r="DD103" s="1237"/>
      <c r="DE103" s="1237"/>
    </row>
    <row r="104" spans="108:109" ht="13.5" hidden="1" customHeight="1">
      <c r="DD104" s="1237"/>
      <c r="DE104" s="1237"/>
    </row>
    <row r="105" spans="108:109" ht="13.5" hidden="1" customHeight="1">
      <c r="DD105" s="1237"/>
      <c r="DE105" s="1237"/>
    </row>
    <row r="106" spans="108:109" ht="13.5" hidden="1" customHeight="1">
      <c r="DD106" s="1237"/>
      <c r="DE106" s="1237"/>
    </row>
    <row r="107" spans="108:109" ht="13.5" hidden="1" customHeight="1">
      <c r="DD107" s="1237"/>
      <c r="DE107" s="1237"/>
    </row>
    <row r="108" spans="108:109" ht="13.5" hidden="1" customHeight="1">
      <c r="DD108" s="1237"/>
      <c r="DE108" s="1237"/>
    </row>
    <row r="109" spans="108:109" ht="13.5" hidden="1" customHeight="1">
      <c r="DD109" s="1237"/>
      <c r="DE109" s="1237"/>
    </row>
    <row r="110" spans="108:109" ht="13.5" hidden="1" customHeight="1">
      <c r="DD110" s="1237"/>
      <c r="DE110" s="1237"/>
    </row>
    <row r="111" spans="108:109" ht="13.5" hidden="1" customHeight="1">
      <c r="DD111" s="1237"/>
      <c r="DE111" s="1237"/>
    </row>
    <row r="112" spans="108:109" ht="13.5" hidden="1" customHeight="1">
      <c r="DD112" s="1237"/>
      <c r="DE112" s="1237"/>
    </row>
    <row r="113" spans="108:109" ht="13.5" hidden="1" customHeight="1">
      <c r="DD113" s="1237"/>
      <c r="DE113" s="1237"/>
    </row>
    <row r="114" spans="108:109" ht="13.5" hidden="1" customHeight="1">
      <c r="DD114" s="1237"/>
      <c r="DE114" s="1237"/>
    </row>
    <row r="115" spans="108:109" ht="13.5" hidden="1" customHeight="1">
      <c r="DD115" s="1237"/>
      <c r="DE115" s="1237"/>
    </row>
    <row r="116" spans="108:109" ht="13.5" hidden="1" customHeight="1">
      <c r="DD116" s="1237"/>
      <c r="DE116" s="1237"/>
    </row>
    <row r="117" spans="108:109" ht="13.5" hidden="1" customHeight="1">
      <c r="DD117" s="1237"/>
      <c r="DE117" s="1237"/>
    </row>
    <row r="118" spans="108:109" ht="13.5" hidden="1" customHeight="1">
      <c r="DD118" s="1237"/>
      <c r="DE118" s="1237"/>
    </row>
    <row r="119" spans="108:109" ht="13.5" hidden="1" customHeight="1">
      <c r="DD119" s="1237"/>
      <c r="DE119" s="1237"/>
    </row>
    <row r="120" spans="108:109" ht="13.5" hidden="1" customHeight="1">
      <c r="DD120" s="1237"/>
      <c r="DE120" s="1237"/>
    </row>
    <row r="121" spans="108:109" ht="13.5" hidden="1" customHeight="1">
      <c r="DD121" s="1237"/>
      <c r="DE121" s="1237"/>
    </row>
    <row r="122" spans="108:109" ht="13.5" hidden="1" customHeight="1">
      <c r="DD122" s="1237"/>
      <c r="DE122" s="1237"/>
    </row>
    <row r="123" spans="108:109" ht="13.5" hidden="1" customHeight="1">
      <c r="DD123" s="1237"/>
      <c r="DE123" s="1237"/>
    </row>
    <row r="124" spans="108:109" ht="13.5" hidden="1" customHeight="1">
      <c r="DD124" s="1237"/>
      <c r="DE124" s="1237"/>
    </row>
    <row r="125" spans="108:109" ht="13.5" hidden="1" customHeight="1">
      <c r="DD125" s="1237"/>
      <c r="DE125" s="1237"/>
    </row>
    <row r="126" spans="108:109" ht="13.5" hidden="1" customHeight="1">
      <c r="DD126" s="1237"/>
      <c r="DE126" s="1237"/>
    </row>
    <row r="127" spans="108:109" ht="13.5" hidden="1" customHeight="1">
      <c r="DD127" s="1237"/>
      <c r="DE127" s="1237"/>
    </row>
    <row r="128" spans="108:109" ht="13.5" hidden="1" customHeight="1">
      <c r="DD128" s="1237"/>
      <c r="DE128" s="1237"/>
    </row>
    <row r="129" spans="108:109" ht="13.5" hidden="1" customHeight="1">
      <c r="DD129" s="1237"/>
      <c r="DE129" s="1237"/>
    </row>
    <row r="130" spans="108:109" ht="13.5" hidden="1" customHeight="1">
      <c r="DD130" s="1237"/>
      <c r="DE130" s="1237"/>
    </row>
    <row r="131" spans="108:109" ht="13.5" hidden="1" customHeight="1">
      <c r="DD131" s="1237"/>
      <c r="DE131" s="1237"/>
    </row>
    <row r="132" spans="108:109" ht="13.5" hidden="1" customHeight="1">
      <c r="DD132" s="1237"/>
      <c r="DE132" s="1237"/>
    </row>
    <row r="133" spans="108:109" ht="13.5" hidden="1" customHeight="1">
      <c r="DD133" s="1237"/>
      <c r="DE133" s="1237"/>
    </row>
    <row r="134" spans="108:109" ht="13.5" hidden="1" customHeight="1">
      <c r="DD134" s="1237"/>
      <c r="DE134" s="1237"/>
    </row>
    <row r="135" spans="108:109" ht="13.5" hidden="1" customHeight="1">
      <c r="DD135" s="1237"/>
      <c r="DE135" s="1237"/>
    </row>
    <row r="136" spans="108:109" ht="13.5" hidden="1" customHeight="1">
      <c r="DD136" s="1237"/>
      <c r="DE136" s="1237"/>
    </row>
    <row r="137" spans="108:109" ht="13.5" hidden="1" customHeight="1">
      <c r="DD137" s="1237"/>
      <c r="DE137" s="1237"/>
    </row>
    <row r="138" spans="108:109" ht="13.5" hidden="1" customHeight="1">
      <c r="DD138" s="1237"/>
      <c r="DE138" s="1237"/>
    </row>
    <row r="139" spans="108:109" ht="13.5" hidden="1" customHeight="1">
      <c r="DD139" s="1237"/>
      <c r="DE139" s="1237"/>
    </row>
    <row r="140" spans="108:109" ht="13.5" hidden="1" customHeight="1">
      <c r="DD140" s="1237"/>
      <c r="DE140" s="1237"/>
    </row>
    <row r="141" spans="108:109" ht="13.5" hidden="1" customHeight="1">
      <c r="DD141" s="1237"/>
      <c r="DE141" s="1237"/>
    </row>
    <row r="142" spans="108:109" ht="13.5" hidden="1" customHeight="1">
      <c r="DD142" s="1237"/>
      <c r="DE142" s="1237"/>
    </row>
    <row r="143" spans="108:109" ht="13.5" hidden="1" customHeight="1">
      <c r="DD143" s="1237"/>
      <c r="DE143" s="1237"/>
    </row>
    <row r="144" spans="108:109" ht="13.5" hidden="1" customHeight="1">
      <c r="DD144" s="1237"/>
      <c r="DE144" s="1237"/>
    </row>
    <row r="145" spans="108:109" ht="13.5" hidden="1" customHeight="1">
      <c r="DD145" s="1237"/>
      <c r="DE145" s="1237"/>
    </row>
    <row r="146" spans="108:109" ht="13.5" hidden="1" customHeight="1">
      <c r="DD146" s="1237"/>
      <c r="DE146" s="1237"/>
    </row>
    <row r="147" spans="108:109" ht="13.5" hidden="1" customHeight="1">
      <c r="DD147" s="1237"/>
      <c r="DE147" s="1237"/>
    </row>
    <row r="148" spans="108:109" ht="13.5" hidden="1" customHeight="1">
      <c r="DD148" s="1237"/>
      <c r="DE148" s="1237"/>
    </row>
    <row r="149" spans="108:109" ht="13.5" hidden="1" customHeight="1">
      <c r="DD149" s="1237"/>
      <c r="DE149" s="1237"/>
    </row>
    <row r="150" spans="108:109" ht="13.5" hidden="1" customHeight="1">
      <c r="DD150" s="1237"/>
      <c r="DE150" s="1237"/>
    </row>
    <row r="151" spans="108:109" ht="13.5" hidden="1" customHeight="1">
      <c r="DD151" s="1237"/>
      <c r="DE151" s="1237"/>
    </row>
    <row r="152" spans="108:109" ht="13.5" hidden="1" customHeight="1">
      <c r="DD152" s="1237"/>
      <c r="DE152" s="1237"/>
    </row>
    <row r="153" spans="108:109" ht="13.5" hidden="1" customHeight="1">
      <c r="DD153" s="1237"/>
      <c r="DE153" s="1237"/>
    </row>
    <row r="154" spans="108:109" ht="13.5" hidden="1" customHeight="1">
      <c r="DD154" s="1237"/>
      <c r="DE154" s="1237"/>
    </row>
    <row r="155" spans="108:109" ht="13.5" hidden="1" customHeight="1">
      <c r="DD155" s="1237"/>
      <c r="DE155" s="1237"/>
    </row>
    <row r="156" spans="108:109" ht="13.5" hidden="1" customHeight="1">
      <c r="DD156" s="1237"/>
      <c r="DE156" s="1237"/>
    </row>
    <row r="157" spans="108:109" ht="13.5" hidden="1" customHeight="1">
      <c r="DD157" s="1237"/>
      <c r="DE157" s="1237"/>
    </row>
    <row r="158" spans="108:109" ht="13.5" hidden="1" customHeight="1">
      <c r="DD158" s="1237"/>
      <c r="DE158" s="1237"/>
    </row>
    <row r="159" spans="108:109" ht="13.5" hidden="1" customHeight="1">
      <c r="DD159" s="1237"/>
      <c r="DE159" s="1237"/>
    </row>
    <row r="160" spans="108:109" ht="13.5" hidden="1" customHeight="1">
      <c r="DD160" s="1237"/>
      <c r="DE160" s="123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6qHyP98aYZxBO2lwhWTWBkmzuv9fiGGXfT9jmUyFJEdBlBddidwWhwN+ybJSnm2l9tjipiRpNyBZGT5sX7PNUw==" saltValue="c5YVPDPT1xUwXZ1PXyMIoA=="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N57:CU58"/>
    <mergeCell ref="CV57:DC58"/>
    <mergeCell ref="CN53:CU54"/>
    <mergeCell ref="I51:J52"/>
    <mergeCell ref="K51:K52"/>
    <mergeCell ref="L51:L52"/>
    <mergeCell ref="M51:M52"/>
    <mergeCell ref="N51:N52"/>
    <mergeCell ref="I57:J58"/>
    <mergeCell ref="K57:K58"/>
    <mergeCell ref="BB55:BO56"/>
    <mergeCell ref="BP55:BW56"/>
    <mergeCell ref="G51:H54"/>
    <mergeCell ref="BP57:BW58"/>
    <mergeCell ref="BX57:CE58"/>
    <mergeCell ref="CF57:CM58"/>
    <mergeCell ref="L57:L58"/>
    <mergeCell ref="M57:M58"/>
    <mergeCell ref="N57:N58"/>
    <mergeCell ref="BB57:BO58"/>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AN55:BA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627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dd1pBH58RXJysYo/hcZ/KR/+xD00Cc20xwaEsDqLRKVmIIqdHkCznnqq0Ic5gA+alPZm+R2u9LJzLLLR96mztA==" saltValue="Aywh6bGSwXflknS5CQUax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627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7NrFsTRuageewqbLUlo7DaPW7aqPCzQQlzhVnKmBqddyFP3kaNnegIYLBtMItPqjWayXdPGDuxL0R9UZPp1ANw==" saltValue="56Onuy8Yof1vshzGY+DJi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554</v>
      </c>
      <c r="G2" s="136"/>
      <c r="H2" s="137"/>
    </row>
    <row r="3" spans="1:8">
      <c r="A3" s="133" t="s">
        <v>547</v>
      </c>
      <c r="B3" s="138"/>
      <c r="C3" s="139"/>
      <c r="D3" s="140">
        <v>60076</v>
      </c>
      <c r="E3" s="141"/>
      <c r="F3" s="142">
        <v>47677</v>
      </c>
      <c r="G3" s="143"/>
      <c r="H3" s="144"/>
    </row>
    <row r="4" spans="1:8">
      <c r="A4" s="145"/>
      <c r="B4" s="146"/>
      <c r="C4" s="147"/>
      <c r="D4" s="148">
        <v>34762</v>
      </c>
      <c r="E4" s="149"/>
      <c r="F4" s="150">
        <v>23360</v>
      </c>
      <c r="G4" s="151"/>
      <c r="H4" s="152"/>
    </row>
    <row r="5" spans="1:8">
      <c r="A5" s="133" t="s">
        <v>549</v>
      </c>
      <c r="B5" s="138"/>
      <c r="C5" s="139"/>
      <c r="D5" s="140">
        <v>67402</v>
      </c>
      <c r="E5" s="141"/>
      <c r="F5" s="142">
        <v>51613</v>
      </c>
      <c r="G5" s="143"/>
      <c r="H5" s="144"/>
    </row>
    <row r="6" spans="1:8">
      <c r="A6" s="145"/>
      <c r="B6" s="146"/>
      <c r="C6" s="147"/>
      <c r="D6" s="148">
        <v>27438</v>
      </c>
      <c r="E6" s="149"/>
      <c r="F6" s="150">
        <v>25872</v>
      </c>
      <c r="G6" s="151"/>
      <c r="H6" s="152"/>
    </row>
    <row r="7" spans="1:8">
      <c r="A7" s="133" t="s">
        <v>550</v>
      </c>
      <c r="B7" s="138"/>
      <c r="C7" s="139"/>
      <c r="D7" s="140">
        <v>56889</v>
      </c>
      <c r="E7" s="141"/>
      <c r="F7" s="142">
        <v>50880</v>
      </c>
      <c r="G7" s="143"/>
      <c r="H7" s="144"/>
    </row>
    <row r="8" spans="1:8">
      <c r="A8" s="145"/>
      <c r="B8" s="146"/>
      <c r="C8" s="147"/>
      <c r="D8" s="148">
        <v>23599</v>
      </c>
      <c r="E8" s="149"/>
      <c r="F8" s="150">
        <v>27819</v>
      </c>
      <c r="G8" s="151"/>
      <c r="H8" s="152"/>
    </row>
    <row r="9" spans="1:8">
      <c r="A9" s="133" t="s">
        <v>551</v>
      </c>
      <c r="B9" s="138"/>
      <c r="C9" s="139"/>
      <c r="D9" s="140">
        <v>49638</v>
      </c>
      <c r="E9" s="141"/>
      <c r="F9" s="142">
        <v>46395</v>
      </c>
      <c r="G9" s="143"/>
      <c r="H9" s="144"/>
    </row>
    <row r="10" spans="1:8">
      <c r="A10" s="145"/>
      <c r="B10" s="146"/>
      <c r="C10" s="147"/>
      <c r="D10" s="148">
        <v>21773</v>
      </c>
      <c r="E10" s="149"/>
      <c r="F10" s="150">
        <v>26304</v>
      </c>
      <c r="G10" s="151"/>
      <c r="H10" s="152"/>
    </row>
    <row r="11" spans="1:8">
      <c r="A11" s="133" t="s">
        <v>552</v>
      </c>
      <c r="B11" s="138"/>
      <c r="C11" s="139"/>
      <c r="D11" s="140">
        <v>53529</v>
      </c>
      <c r="E11" s="141"/>
      <c r="F11" s="142">
        <v>48088</v>
      </c>
      <c r="G11" s="143"/>
      <c r="H11" s="144"/>
    </row>
    <row r="12" spans="1:8">
      <c r="A12" s="145"/>
      <c r="B12" s="146"/>
      <c r="C12" s="153"/>
      <c r="D12" s="148">
        <v>25549</v>
      </c>
      <c r="E12" s="149"/>
      <c r="F12" s="150">
        <v>25183</v>
      </c>
      <c r="G12" s="151"/>
      <c r="H12" s="152"/>
    </row>
    <row r="13" spans="1:8">
      <c r="A13" s="133"/>
      <c r="B13" s="138"/>
      <c r="C13" s="154"/>
      <c r="D13" s="155">
        <v>57507</v>
      </c>
      <c r="E13" s="156"/>
      <c r="F13" s="157">
        <v>48931</v>
      </c>
      <c r="G13" s="158"/>
      <c r="H13" s="144"/>
    </row>
    <row r="14" spans="1:8">
      <c r="A14" s="145"/>
      <c r="B14" s="146"/>
      <c r="C14" s="147"/>
      <c r="D14" s="148">
        <v>26624</v>
      </c>
      <c r="E14" s="149"/>
      <c r="F14" s="150">
        <v>25708</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2.14</v>
      </c>
      <c r="C19" s="159">
        <f>ROUND(VALUE(SUBSTITUTE(実質収支比率等に係る経年分析!G$48,"▲","-")),2)</f>
        <v>3.66</v>
      </c>
      <c r="D19" s="159">
        <f>ROUND(VALUE(SUBSTITUTE(実質収支比率等に係る経年分析!H$48,"▲","-")),2)</f>
        <v>3.3</v>
      </c>
      <c r="E19" s="159">
        <f>ROUND(VALUE(SUBSTITUTE(実質収支比率等に係る経年分析!I$48,"▲","-")),2)</f>
        <v>2.14</v>
      </c>
      <c r="F19" s="159">
        <f>ROUND(VALUE(SUBSTITUTE(実質収支比率等に係る経年分析!J$48,"▲","-")),2)</f>
        <v>1.31</v>
      </c>
    </row>
    <row r="20" spans="1:11">
      <c r="A20" s="159" t="s">
        <v>49</v>
      </c>
      <c r="B20" s="159">
        <f>ROUND(VALUE(SUBSTITUTE(実質収支比率等に係る経年分析!F$47,"▲","-")),2)</f>
        <v>0.52</v>
      </c>
      <c r="C20" s="159">
        <f>ROUND(VALUE(SUBSTITUTE(実質収支比率等に係る経年分析!G$47,"▲","-")),2)</f>
        <v>1.55</v>
      </c>
      <c r="D20" s="159">
        <f>ROUND(VALUE(SUBSTITUTE(実質収支比率等に係る経年分析!H$47,"▲","-")),2)</f>
        <v>3.41</v>
      </c>
      <c r="E20" s="159">
        <f>ROUND(VALUE(SUBSTITUTE(実質収支比率等に係る経年分析!I$47,"▲","-")),2)</f>
        <v>5.1100000000000003</v>
      </c>
      <c r="F20" s="159">
        <f>ROUND(VALUE(SUBSTITUTE(実質収支比率等に係る経年分析!J$47,"▲","-")),2)</f>
        <v>7.39</v>
      </c>
    </row>
    <row r="21" spans="1:11">
      <c r="A21" s="159" t="s">
        <v>50</v>
      </c>
      <c r="B21" s="159">
        <f>IF(ISNUMBER(VALUE(SUBSTITUTE(実質収支比率等に係る経年分析!F$49,"▲","-"))),ROUND(VALUE(SUBSTITUTE(実質収支比率等に係る経年分析!F$49,"▲","-")),2),NA())</f>
        <v>0.55000000000000004</v>
      </c>
      <c r="C21" s="159">
        <f>IF(ISNUMBER(VALUE(SUBSTITUTE(実質収支比率等に係る経年分析!G$49,"▲","-"))),ROUND(VALUE(SUBSTITUTE(実質収支比率等に係る経年分析!G$49,"▲","-")),2),NA())</f>
        <v>2.56</v>
      </c>
      <c r="D21" s="159">
        <f>IF(ISNUMBER(VALUE(SUBSTITUTE(実質収支比率等に係る経年分析!H$49,"▲","-"))),ROUND(VALUE(SUBSTITUTE(実質収支比率等に係る経年分析!H$49,"▲","-")),2),NA())</f>
        <v>1.48</v>
      </c>
      <c r="E21" s="159">
        <f>IF(ISNUMBER(VALUE(SUBSTITUTE(実質収支比率等に係る経年分析!I$49,"▲","-"))),ROUND(VALUE(SUBSTITUTE(実質収支比率等に係る経年分析!I$49,"▲","-")),2),NA())</f>
        <v>0.66</v>
      </c>
      <c r="F21" s="159">
        <f>IF(ISNUMBER(VALUE(SUBSTITUTE(実質収支比率等に係る経年分析!J$49,"▲","-"))),ROUND(VALUE(SUBSTITUTE(実質収支比率等に係る経年分析!J$49,"▲","-")),2),NA())</f>
        <v>1.48</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0.08</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0.05</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0.05</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0.06</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0.06</v>
      </c>
    </row>
    <row r="28" spans="1:11">
      <c r="A28" s="160" t="str">
        <f>IF(連結実質赤字比率に係る赤字・黒字の構成分析!C$42="",NA(),連結実質赤字比率に係る赤字・黒字の構成分析!C$42)</f>
        <v>その他会計（赤字）</v>
      </c>
      <c r="B28" s="160">
        <f>IF(ROUND(VALUE(SUBSTITUTE(連結実質赤字比率に係る赤字・黒字の構成分析!F$42,"▲", "-")), 2) &lt; 0, ABS(ROUND(VALUE(SUBSTITUTE(連結実質赤字比率に係る赤字・黒字の構成分析!F$42,"▲", "-")), 2)), NA())</f>
        <v>0.79</v>
      </c>
      <c r="C28" s="160" t="e">
        <f>IF(ROUND(VALUE(SUBSTITUTE(連結実質赤字比率に係る赤字・黒字の構成分析!F$42,"▲", "-")), 2) &gt;= 0, ABS(ROUND(VALUE(SUBSTITUTE(連結実質赤字比率に係る赤字・黒字の構成分析!F$42,"▲", "-")), 2)), NA())</f>
        <v>#N/A</v>
      </c>
      <c r="D28" s="160">
        <f>IF(ROUND(VALUE(SUBSTITUTE(連結実質赤字比率に係る赤字・黒字の構成分析!G$42,"▲", "-")), 2) &lt; 0, ABS(ROUND(VALUE(SUBSTITUTE(連結実質赤字比率に係る赤字・黒字の構成分析!G$42,"▲", "-")), 2)), NA())</f>
        <v>0.71</v>
      </c>
      <c r="E28" s="160" t="e">
        <f>IF(ROUND(VALUE(SUBSTITUTE(連結実質赤字比率に係る赤字・黒字の構成分析!G$42,"▲", "-")), 2) &gt;= 0, ABS(ROUND(VALUE(SUBSTITUTE(連結実質赤字比率に係る赤字・黒字の構成分析!G$42,"▲", "-")), 2)), NA())</f>
        <v>#N/A</v>
      </c>
      <c r="F28" s="160">
        <f>IF(ROUND(VALUE(SUBSTITUTE(連結実質赤字比率に係る赤字・黒字の構成分析!H$42,"▲", "-")), 2) &lt; 0, ABS(ROUND(VALUE(SUBSTITUTE(連結実質赤字比率に係る赤字・黒字の構成分析!H$42,"▲", "-")), 2)), NA())</f>
        <v>0.3</v>
      </c>
      <c r="G28" s="160" t="e">
        <f>IF(ROUND(VALUE(SUBSTITUTE(連結実質赤字比率に係る赤字・黒字の構成分析!H$42,"▲", "-")), 2) &gt;= 0, ABS(ROUND(VALUE(SUBSTITUTE(連結実質赤字比率に係る赤字・黒字の構成分析!H$42,"▲", "-")), 2)), NA())</f>
        <v>#N/A</v>
      </c>
      <c r="H28" s="160">
        <f>IF(ROUND(VALUE(SUBSTITUTE(連結実質赤字比率に係る赤字・黒字の構成分析!I$42,"▲", "-")), 2) &lt; 0, ABS(ROUND(VALUE(SUBSTITUTE(連結実質赤字比率に係る赤字・黒字の構成分析!I$42,"▲", "-")), 2)), NA())</f>
        <v>0.03</v>
      </c>
      <c r="I28" s="160" t="e">
        <f>IF(ROUND(VALUE(SUBSTITUTE(連結実質赤字比率に係る赤字・黒字の構成分析!I$42,"▲", "-")), 2) &gt;= 0, ABS(ROUND(VALUE(SUBSTITUTE(連結実質赤字比率に係る赤字・黒字の構成分析!I$42,"▲", "-")), 2)), NA())</f>
        <v>#N/A</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後期高齢者医療事業特別会計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0.11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0.09</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0.13</v>
      </c>
    </row>
    <row r="30" spans="1:11">
      <c r="A30" s="160" t="str">
        <f>IF(連結実質赤字比率に係る赤字・黒字の構成分析!C$40="",NA(),連結実質赤字比率に係る赤字・黒字の構成分析!C$40)</f>
        <v>交通事業会計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0.28999999999999998</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0.4</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0.5</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0.54</v>
      </c>
    </row>
    <row r="31" spans="1:11">
      <c r="A31" s="160" t="str">
        <f>IF(連結実質赤字比率に係る赤字・黒字の構成分析!C$39="",NA(),連結実質赤字比率に係る赤字・黒字の構成分析!C$39)</f>
        <v>介護保険事業特別会計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0.78</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0.93</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0.84</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0.6</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0.62</v>
      </c>
    </row>
    <row r="32" spans="1:11">
      <c r="A32" s="160" t="str">
        <f>IF(連結実質赤字比率に係る赤字・黒字の構成分析!C$38="",NA(),連結実質赤字比率に係る赤字・黒字の構成分析!C$38)</f>
        <v>国民健康保険事業特別会計</v>
      </c>
      <c r="B32" s="160">
        <f>IF(ROUND(VALUE(SUBSTITUTE(連結実質赤字比率に係る赤字・黒字の構成分析!F$38,"▲", "-")), 2) &lt; 0, ABS(ROUND(VALUE(SUBSTITUTE(連結実質赤字比率に係る赤字・黒字の構成分析!F$38,"▲", "-")), 2)), NA())</f>
        <v>0.18</v>
      </c>
      <c r="C32" s="160" t="e">
        <f>IF(ROUND(VALUE(SUBSTITUTE(連結実質赤字比率に係る赤字・黒字の構成分析!F$38,"▲", "-")), 2) &gt;= 0, ABS(ROUND(VALUE(SUBSTITUTE(連結実質赤字比率に係る赤字・黒字の構成分析!F$38,"▲", "-")), 2)), NA())</f>
        <v>#N/A</v>
      </c>
      <c r="D32" s="160">
        <f>IF(ROUND(VALUE(SUBSTITUTE(連結実質赤字比率に係る赤字・黒字の構成分析!G$38,"▲", "-")), 2) &lt; 0, ABS(ROUND(VALUE(SUBSTITUTE(連結実質赤字比率に係る赤字・黒字の構成分析!G$38,"▲", "-")), 2)), NA())</f>
        <v>0.46</v>
      </c>
      <c r="E32" s="160" t="e">
        <f>IF(ROUND(VALUE(SUBSTITUTE(連結実質赤字比率に係る赤字・黒字の構成分析!G$38,"▲", "-")), 2) &gt;= 0, ABS(ROUND(VALUE(SUBSTITUTE(連結実質赤字比率に係る赤字・黒字の構成分析!G$38,"▲", "-")), 2)), NA())</f>
        <v>#N/A</v>
      </c>
      <c r="F32" s="160">
        <f>IF(ROUND(VALUE(SUBSTITUTE(連結実質赤字比率に係る赤字・黒字の構成分析!H$38,"▲", "-")), 2) &lt; 0, ABS(ROUND(VALUE(SUBSTITUTE(連結実質赤字比率に係る赤字・黒字の構成分析!H$38,"▲", "-")), 2)), NA())</f>
        <v>1.1000000000000001</v>
      </c>
      <c r="G32" s="160" t="e">
        <f>IF(ROUND(VALUE(SUBSTITUTE(連結実質赤字比率に係る赤字・黒字の構成分析!H$38,"▲", "-")), 2) &gt;= 0, ABS(ROUND(VALUE(SUBSTITUTE(連結実質赤字比率に係る赤字・黒字の構成分析!H$38,"▲", "-")), 2)), NA())</f>
        <v>#N/A</v>
      </c>
      <c r="H32" s="160">
        <f>IF(ROUND(VALUE(SUBSTITUTE(連結実質赤字比率に係る赤字・黒字の構成分析!I$38,"▲", "-")), 2) &lt; 0, ABS(ROUND(VALUE(SUBSTITUTE(連結実質赤字比率に係る赤字・黒字の構成分析!I$38,"▲", "-")), 2)), NA())</f>
        <v>0.63</v>
      </c>
      <c r="I32" s="160" t="e">
        <f>IF(ROUND(VALUE(SUBSTITUTE(連結実質赤字比率に係る赤字・黒字の構成分析!I$38,"▲", "-")), 2) &gt;= 0, ABS(ROUND(VALUE(SUBSTITUTE(連結実質赤字比率に係る赤字・黒字の構成分析!I$38,"▲", "-")), 2)), NA())</f>
        <v>#N/A</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1.19</v>
      </c>
    </row>
    <row r="33" spans="1:16">
      <c r="A33" s="160" t="str">
        <f>IF(連結実質赤字比率に係る赤字・黒字の構成分析!C$37="",NA(),連結実質赤字比率に係る赤字・黒字の構成分析!C$37)</f>
        <v>一般会計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2.0699999999999998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3.65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3.21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2.09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1.44</v>
      </c>
    </row>
    <row r="34" spans="1:16">
      <c r="A34" s="160" t="str">
        <f>IF(連結実質赤字比率に係る赤字・黒字の構成分析!C$36="",NA(),連結実質赤字比率に係る赤字・黒字の構成分析!C$36)</f>
        <v>公共下水道事業会計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2.38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2.66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2.75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2.96</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2.96</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3.08</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3.21</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3.42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3.66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3.97</v>
      </c>
    </row>
    <row r="36" spans="1:16">
      <c r="A36" s="160" t="str">
        <f>IF(連結実質赤字比率に係る赤字・黒字の構成分析!C$34="",NA(),連結実質赤字比率に係る赤字・黒字の構成分析!C$34)</f>
        <v>病院事業会計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0.06</v>
      </c>
      <c r="D36" s="160">
        <f>IF(ROUND(VALUE(SUBSTITUTE(連結実質赤字比率に係る赤字・黒字の構成分析!G$34,"▲", "-")), 2) &lt; 0, ABS(ROUND(VALUE(SUBSTITUTE(連結実質赤字比率に係る赤字・黒字の構成分析!G$34,"▲", "-")), 2)), NA())</f>
        <v>1.23</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2.74</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2.0499999999999998</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4.4800000000000004</v>
      </c>
      <c r="K36" s="160" t="e">
        <f>IF(ROUND(VALUE(SUBSTITUTE(連結実質赤字比率に係る赤字・黒字の構成分析!J$34,"▲", "-")), 2) &gt;= 0, ABS(ROUND(VALUE(SUBSTITUTE(連結実質赤字比率に係る赤字・黒字の構成分析!J$34,"▲", "-")), 2)), NA())</f>
        <v>#N/A</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14061</v>
      </c>
      <c r="E42" s="161"/>
      <c r="F42" s="161"/>
      <c r="G42" s="161">
        <f>'実質公債費比率（分子）の構造'!L$52</f>
        <v>14324</v>
      </c>
      <c r="H42" s="161"/>
      <c r="I42" s="161"/>
      <c r="J42" s="161">
        <f>'実質公債費比率（分子）の構造'!M$52</f>
        <v>14006</v>
      </c>
      <c r="K42" s="161"/>
      <c r="L42" s="161"/>
      <c r="M42" s="161">
        <f>'実質公債費比率（分子）の構造'!N$52</f>
        <v>13934</v>
      </c>
      <c r="N42" s="161"/>
      <c r="O42" s="161"/>
      <c r="P42" s="161">
        <f>'実質公債費比率（分子）の構造'!O$52</f>
        <v>13774</v>
      </c>
    </row>
    <row r="43" spans="1:16">
      <c r="A43" s="161" t="s">
        <v>58</v>
      </c>
      <c r="B43" s="161">
        <f>'実質公債費比率（分子）の構造'!K$51</f>
        <v>1</v>
      </c>
      <c r="C43" s="161"/>
      <c r="D43" s="161"/>
      <c r="E43" s="161">
        <f>'実質公債費比率（分子）の構造'!L$51</f>
        <v>0</v>
      </c>
      <c r="F43" s="161"/>
      <c r="G43" s="161"/>
      <c r="H43" s="161">
        <f>'実質公債費比率（分子）の構造'!M$51</f>
        <v>1</v>
      </c>
      <c r="I43" s="161"/>
      <c r="J43" s="161"/>
      <c r="K43" s="161">
        <f>'実質公債費比率（分子）の構造'!N$51</f>
        <v>0</v>
      </c>
      <c r="L43" s="161"/>
      <c r="M43" s="161"/>
      <c r="N43" s="161">
        <f>'実質公債費比率（分子）の構造'!O$51</f>
        <v>1</v>
      </c>
      <c r="O43" s="161"/>
      <c r="P43" s="161"/>
    </row>
    <row r="44" spans="1:16">
      <c r="A44" s="161" t="s">
        <v>59</v>
      </c>
      <c r="B44" s="161">
        <f>'実質公債費比率（分子）の構造'!K$50</f>
        <v>232</v>
      </c>
      <c r="C44" s="161"/>
      <c r="D44" s="161"/>
      <c r="E44" s="161">
        <f>'実質公債費比率（分子）の構造'!L$50</f>
        <v>37</v>
      </c>
      <c r="F44" s="161"/>
      <c r="G44" s="161"/>
      <c r="H44" s="161">
        <f>'実質公債費比率（分子）の構造'!M$50</f>
        <v>145</v>
      </c>
      <c r="I44" s="161"/>
      <c r="J44" s="161"/>
      <c r="K44" s="161">
        <f>'実質公債費比率（分子）の構造'!N$50</f>
        <v>144</v>
      </c>
      <c r="L44" s="161"/>
      <c r="M44" s="161"/>
      <c r="N44" s="161">
        <f>'実質公債費比率（分子）の構造'!O$50</f>
        <v>186</v>
      </c>
      <c r="O44" s="161"/>
      <c r="P44" s="161"/>
    </row>
    <row r="45" spans="1:16">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c r="A46" s="161" t="s">
        <v>61</v>
      </c>
      <c r="B46" s="161">
        <f>'実質公債費比率（分子）の構造'!K$48</f>
        <v>2350</v>
      </c>
      <c r="C46" s="161"/>
      <c r="D46" s="161"/>
      <c r="E46" s="161">
        <f>'実質公債費比率（分子）の構造'!L$48</f>
        <v>2399</v>
      </c>
      <c r="F46" s="161"/>
      <c r="G46" s="161"/>
      <c r="H46" s="161">
        <f>'実質公債費比率（分子）の構造'!M$48</f>
        <v>2524</v>
      </c>
      <c r="I46" s="161"/>
      <c r="J46" s="161"/>
      <c r="K46" s="161">
        <f>'実質公債費比率（分子）の構造'!N$48</f>
        <v>2753</v>
      </c>
      <c r="L46" s="161"/>
      <c r="M46" s="161"/>
      <c r="N46" s="161">
        <f>'実質公債費比率（分子）の構造'!O$48</f>
        <v>2963</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16504</v>
      </c>
      <c r="C49" s="161"/>
      <c r="D49" s="161"/>
      <c r="E49" s="161">
        <f>'実質公債費比率（分子）の構造'!L$45</f>
        <v>16312</v>
      </c>
      <c r="F49" s="161"/>
      <c r="G49" s="161"/>
      <c r="H49" s="161">
        <f>'実質公債費比率（分子）の構造'!M$45</f>
        <v>16156</v>
      </c>
      <c r="I49" s="161"/>
      <c r="J49" s="161"/>
      <c r="K49" s="161">
        <f>'実質公債費比率（分子）の構造'!N$45</f>
        <v>15715</v>
      </c>
      <c r="L49" s="161"/>
      <c r="M49" s="161"/>
      <c r="N49" s="161">
        <f>'実質公債費比率（分子）の構造'!O$45</f>
        <v>15480</v>
      </c>
      <c r="O49" s="161"/>
      <c r="P49" s="161"/>
    </row>
    <row r="50" spans="1:16">
      <c r="A50" s="161" t="s">
        <v>65</v>
      </c>
      <c r="B50" s="161" t="e">
        <f>NA()</f>
        <v>#N/A</v>
      </c>
      <c r="C50" s="161">
        <f>IF(ISNUMBER('実質公債費比率（分子）の構造'!K$53),'実質公債費比率（分子）の構造'!K$53,NA())</f>
        <v>5026</v>
      </c>
      <c r="D50" s="161" t="e">
        <f>NA()</f>
        <v>#N/A</v>
      </c>
      <c r="E50" s="161" t="e">
        <f>NA()</f>
        <v>#N/A</v>
      </c>
      <c r="F50" s="161">
        <f>IF(ISNUMBER('実質公債費比率（分子）の構造'!L$53),'実質公債費比率（分子）の構造'!L$53,NA())</f>
        <v>4424</v>
      </c>
      <c r="G50" s="161" t="e">
        <f>NA()</f>
        <v>#N/A</v>
      </c>
      <c r="H50" s="161" t="e">
        <f>NA()</f>
        <v>#N/A</v>
      </c>
      <c r="I50" s="161">
        <f>IF(ISNUMBER('実質公債費比率（分子）の構造'!M$53),'実質公債費比率（分子）の構造'!M$53,NA())</f>
        <v>4820</v>
      </c>
      <c r="J50" s="161" t="e">
        <f>NA()</f>
        <v>#N/A</v>
      </c>
      <c r="K50" s="161" t="e">
        <f>NA()</f>
        <v>#N/A</v>
      </c>
      <c r="L50" s="161">
        <f>IF(ISNUMBER('実質公債費比率（分子）の構造'!N$53),'実質公債費比率（分子）の構造'!N$53,NA())</f>
        <v>4678</v>
      </c>
      <c r="M50" s="161" t="e">
        <f>NA()</f>
        <v>#N/A</v>
      </c>
      <c r="N50" s="161" t="e">
        <f>NA()</f>
        <v>#N/A</v>
      </c>
      <c r="O50" s="161">
        <f>IF(ISNUMBER('実質公債費比率（分子）の構造'!O$53),'実質公債費比率（分子）の構造'!O$53,NA())</f>
        <v>4856</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123679</v>
      </c>
      <c r="E56" s="160"/>
      <c r="F56" s="160"/>
      <c r="G56" s="160">
        <f>'将来負担比率（分子）の構造'!J$52</f>
        <v>125693</v>
      </c>
      <c r="H56" s="160"/>
      <c r="I56" s="160"/>
      <c r="J56" s="160">
        <f>'将来負担比率（分子）の構造'!K$52</f>
        <v>125495</v>
      </c>
      <c r="K56" s="160"/>
      <c r="L56" s="160"/>
      <c r="M56" s="160">
        <f>'将来負担比率（分子）の構造'!L$52</f>
        <v>123348</v>
      </c>
      <c r="N56" s="160"/>
      <c r="O56" s="160"/>
      <c r="P56" s="160">
        <f>'将来負担比率（分子）の構造'!M$52</f>
        <v>120831</v>
      </c>
    </row>
    <row r="57" spans="1:16">
      <c r="A57" s="160" t="s">
        <v>36</v>
      </c>
      <c r="B57" s="160"/>
      <c r="C57" s="160"/>
      <c r="D57" s="160">
        <f>'将来負担比率（分子）の構造'!I$51</f>
        <v>30358</v>
      </c>
      <c r="E57" s="160"/>
      <c r="F57" s="160"/>
      <c r="G57" s="160">
        <f>'将来負担比率（分子）の構造'!J$51</f>
        <v>27667</v>
      </c>
      <c r="H57" s="160"/>
      <c r="I57" s="160"/>
      <c r="J57" s="160">
        <f>'将来負担比率（分子）の構造'!K$51</f>
        <v>26599</v>
      </c>
      <c r="K57" s="160"/>
      <c r="L57" s="160"/>
      <c r="M57" s="160">
        <f>'将来負担比率（分子）の構造'!L$51</f>
        <v>25029</v>
      </c>
      <c r="N57" s="160"/>
      <c r="O57" s="160"/>
      <c r="P57" s="160">
        <f>'将来負担比率（分子）の構造'!M$51</f>
        <v>23764</v>
      </c>
    </row>
    <row r="58" spans="1:16">
      <c r="A58" s="160" t="s">
        <v>35</v>
      </c>
      <c r="B58" s="160"/>
      <c r="C58" s="160"/>
      <c r="D58" s="160">
        <f>'将来負担比率（分子）の構造'!I$50</f>
        <v>8361</v>
      </c>
      <c r="E58" s="160"/>
      <c r="F58" s="160"/>
      <c r="G58" s="160">
        <f>'将来負担比率（分子）の構造'!J$50</f>
        <v>9512</v>
      </c>
      <c r="H58" s="160"/>
      <c r="I58" s="160"/>
      <c r="J58" s="160">
        <f>'将来負担比率（分子）の構造'!K$50</f>
        <v>10885</v>
      </c>
      <c r="K58" s="160"/>
      <c r="L58" s="160"/>
      <c r="M58" s="160">
        <f>'将来負担比率（分子）の構造'!L$50</f>
        <v>10709</v>
      </c>
      <c r="N58" s="160"/>
      <c r="O58" s="160"/>
      <c r="P58" s="160">
        <f>'将来負担比率（分子）の構造'!M$50</f>
        <v>10290</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2289</v>
      </c>
      <c r="C61" s="160"/>
      <c r="D61" s="160"/>
      <c r="E61" s="160">
        <f>'将来負担比率（分子）の構造'!J$46</f>
        <v>2159</v>
      </c>
      <c r="F61" s="160"/>
      <c r="G61" s="160"/>
      <c r="H61" s="160">
        <f>'将来負担比率（分子）の構造'!K$46</f>
        <v>2039</v>
      </c>
      <c r="I61" s="160"/>
      <c r="J61" s="160"/>
      <c r="K61" s="160">
        <f>'将来負担比率（分子）の構造'!L$46</f>
        <v>1940</v>
      </c>
      <c r="L61" s="160"/>
      <c r="M61" s="160"/>
      <c r="N61" s="160">
        <f>'将来負担比率（分子）の構造'!M$46</f>
        <v>1677</v>
      </c>
      <c r="O61" s="160"/>
      <c r="P61" s="160"/>
    </row>
    <row r="62" spans="1:16">
      <c r="A62" s="160" t="s">
        <v>29</v>
      </c>
      <c r="B62" s="160">
        <f>'将来負担比率（分子）の構造'!I$45</f>
        <v>20291</v>
      </c>
      <c r="C62" s="160"/>
      <c r="D62" s="160"/>
      <c r="E62" s="160">
        <f>'将来負担比率（分子）の構造'!J$45</f>
        <v>18939</v>
      </c>
      <c r="F62" s="160"/>
      <c r="G62" s="160"/>
      <c r="H62" s="160">
        <f>'将来負担比率（分子）の構造'!K$45</f>
        <v>18034</v>
      </c>
      <c r="I62" s="160"/>
      <c r="J62" s="160"/>
      <c r="K62" s="160">
        <f>'将来負担比率（分子）の構造'!L$45</f>
        <v>17180</v>
      </c>
      <c r="L62" s="160"/>
      <c r="M62" s="160"/>
      <c r="N62" s="160">
        <f>'将来負担比率（分子）の構造'!M$45</f>
        <v>16203</v>
      </c>
      <c r="O62" s="160"/>
      <c r="P62" s="160"/>
    </row>
    <row r="63" spans="1:16">
      <c r="A63" s="160" t="s">
        <v>28</v>
      </c>
      <c r="B63" s="160">
        <f>'将来負担比率（分子）の構造'!I$44</f>
        <v>3482</v>
      </c>
      <c r="C63" s="160"/>
      <c r="D63" s="160"/>
      <c r="E63" s="160">
        <f>'将来負担比率（分子）の構造'!J$44</f>
        <v>3024</v>
      </c>
      <c r="F63" s="160"/>
      <c r="G63" s="160"/>
      <c r="H63" s="160">
        <f>'将来負担比率（分子）の構造'!K$44</f>
        <v>2684</v>
      </c>
      <c r="I63" s="160"/>
      <c r="J63" s="160"/>
      <c r="K63" s="160">
        <f>'将来負担比率（分子）の構造'!L$44</f>
        <v>2340</v>
      </c>
      <c r="L63" s="160"/>
      <c r="M63" s="160"/>
      <c r="N63" s="160">
        <f>'将来負担比率（分子）の構造'!M$44</f>
        <v>1991</v>
      </c>
      <c r="O63" s="160"/>
      <c r="P63" s="160"/>
    </row>
    <row r="64" spans="1:16">
      <c r="A64" s="160" t="s">
        <v>27</v>
      </c>
      <c r="B64" s="160">
        <f>'将来負担比率（分子）の構造'!I$43</f>
        <v>32119</v>
      </c>
      <c r="C64" s="160"/>
      <c r="D64" s="160"/>
      <c r="E64" s="160">
        <f>'将来負担比率（分子）の構造'!J$43</f>
        <v>31470</v>
      </c>
      <c r="F64" s="160"/>
      <c r="G64" s="160"/>
      <c r="H64" s="160">
        <f>'将来負担比率（分子）の構造'!K$43</f>
        <v>31246</v>
      </c>
      <c r="I64" s="160"/>
      <c r="J64" s="160"/>
      <c r="K64" s="160">
        <f>'将来負担比率（分子）の構造'!L$43</f>
        <v>29822</v>
      </c>
      <c r="L64" s="160"/>
      <c r="M64" s="160"/>
      <c r="N64" s="160">
        <f>'将来負担比率（分子）の構造'!M$43</f>
        <v>28110</v>
      </c>
      <c r="O64" s="160"/>
      <c r="P64" s="160"/>
    </row>
    <row r="65" spans="1:16">
      <c r="A65" s="160" t="s">
        <v>26</v>
      </c>
      <c r="B65" s="160">
        <f>'将来負担比率（分子）の構造'!I$42</f>
        <v>2208</v>
      </c>
      <c r="C65" s="160"/>
      <c r="D65" s="160"/>
      <c r="E65" s="160">
        <f>'将来負担比率（分子）の構造'!J$42</f>
        <v>1950</v>
      </c>
      <c r="F65" s="160"/>
      <c r="G65" s="160"/>
      <c r="H65" s="160">
        <f>'将来負担比率（分子）の構造'!K$42</f>
        <v>1787</v>
      </c>
      <c r="I65" s="160"/>
      <c r="J65" s="160"/>
      <c r="K65" s="160">
        <f>'将来負担比率（分子）の構造'!L$42</f>
        <v>1598</v>
      </c>
      <c r="L65" s="160"/>
      <c r="M65" s="160"/>
      <c r="N65" s="160">
        <f>'将来負担比率（分子）の構造'!M$42</f>
        <v>1448</v>
      </c>
      <c r="O65" s="160"/>
      <c r="P65" s="160"/>
    </row>
    <row r="66" spans="1:16">
      <c r="A66" s="160" t="s">
        <v>25</v>
      </c>
      <c r="B66" s="160">
        <f>'将来負担比率（分子）の構造'!I$41</f>
        <v>149444</v>
      </c>
      <c r="C66" s="160"/>
      <c r="D66" s="160"/>
      <c r="E66" s="160">
        <f>'将来負担比率（分子）の構造'!J$41</f>
        <v>150574</v>
      </c>
      <c r="F66" s="160"/>
      <c r="G66" s="160"/>
      <c r="H66" s="160">
        <f>'将来負担比率（分子）の構造'!K$41</f>
        <v>148477</v>
      </c>
      <c r="I66" s="160"/>
      <c r="J66" s="160"/>
      <c r="K66" s="160">
        <f>'将来負担比率（分子）の構造'!L$41</f>
        <v>144190</v>
      </c>
      <c r="L66" s="160"/>
      <c r="M66" s="160"/>
      <c r="N66" s="160">
        <f>'将来負担比率（分子）の構造'!M$41</f>
        <v>141986</v>
      </c>
      <c r="O66" s="160"/>
      <c r="P66" s="160"/>
    </row>
    <row r="67" spans="1:16">
      <c r="A67" s="160" t="s">
        <v>69</v>
      </c>
      <c r="B67" s="160" t="e">
        <f>NA()</f>
        <v>#N/A</v>
      </c>
      <c r="C67" s="160">
        <f>IF(ISNUMBER('将来負担比率（分子）の構造'!I$53), IF('将来負担比率（分子）の構造'!I$53 &lt; 0, 0, '将来負担比率（分子）の構造'!I$53), NA())</f>
        <v>47435</v>
      </c>
      <c r="D67" s="160" t="e">
        <f>NA()</f>
        <v>#N/A</v>
      </c>
      <c r="E67" s="160" t="e">
        <f>NA()</f>
        <v>#N/A</v>
      </c>
      <c r="F67" s="160">
        <f>IF(ISNUMBER('将来負担比率（分子）の構造'!J$53), IF('将来負担比率（分子）の構造'!J$53 &lt; 0, 0, '将来負担比率（分子）の構造'!J$53), NA())</f>
        <v>45245</v>
      </c>
      <c r="G67" s="160" t="e">
        <f>NA()</f>
        <v>#N/A</v>
      </c>
      <c r="H67" s="160" t="e">
        <f>NA()</f>
        <v>#N/A</v>
      </c>
      <c r="I67" s="160">
        <f>IF(ISNUMBER('将来負担比率（分子）の構造'!K$53), IF('将来負担比率（分子）の構造'!K$53 &lt; 0, 0, '将来負担比率（分子）の構造'!K$53), NA())</f>
        <v>41290</v>
      </c>
      <c r="J67" s="160" t="e">
        <f>NA()</f>
        <v>#N/A</v>
      </c>
      <c r="K67" s="160" t="e">
        <f>NA()</f>
        <v>#N/A</v>
      </c>
      <c r="L67" s="160">
        <f>IF(ISNUMBER('将来負担比率（分子）の構造'!L$53), IF('将来負担比率（分子）の構造'!L$53 &lt; 0, 0, '将来負担比率（分子）の構造'!L$53), NA())</f>
        <v>37982</v>
      </c>
      <c r="M67" s="160" t="e">
        <f>NA()</f>
        <v>#N/A</v>
      </c>
      <c r="N67" s="160" t="e">
        <f>NA()</f>
        <v>#N/A</v>
      </c>
      <c r="O67" s="160">
        <f>IF(ISNUMBER('将来負担比率（分子）の構造'!M$53), IF('将来負担比率（分子）の構造'!M$53 &lt; 0, 0, '将来負担比率（分子）の構造'!M$53), NA())</f>
        <v>36530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2478</v>
      </c>
      <c r="C72" s="164">
        <f>基金残高に係る経年分析!G55</f>
        <v>3646</v>
      </c>
      <c r="D72" s="164">
        <f>基金残高に係る経年分析!H55</f>
        <v>5235</v>
      </c>
    </row>
    <row r="73" spans="1:16">
      <c r="A73" s="163" t="s">
        <v>72</v>
      </c>
      <c r="B73" s="164">
        <f>基金残高に係る経年分析!F56</f>
        <v>2169</v>
      </c>
      <c r="C73" s="164">
        <f>基金残高に係る経年分析!G56</f>
        <v>1135</v>
      </c>
      <c r="D73" s="164">
        <f>基金残高に係る経年分析!H56</f>
        <v>1135</v>
      </c>
    </row>
    <row r="74" spans="1:16">
      <c r="A74" s="163" t="s">
        <v>73</v>
      </c>
      <c r="B74" s="164">
        <f>基金残高に係る経年分析!F57</f>
        <v>9756</v>
      </c>
      <c r="C74" s="164">
        <f>基金残高に係る経年分析!G57</f>
        <v>8801</v>
      </c>
      <c r="D74" s="164">
        <f>基金残高に係る経年分析!H57</f>
        <v>6347</v>
      </c>
    </row>
  </sheetData>
  <sheetProtection algorithmName="SHA-512" hashValue="IbI/ABRnRpp9gg8gGcNEAidE//big5O7aqeJKmdxV7/vrFrFZlHx2Uc/8QNNMi0KQYvSvFwjXY2eEGhIxG63iQ==" saltValue="WEW+atTzKuQbIAclQeBlX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208</v>
      </c>
      <c r="DI1" s="598"/>
      <c r="DJ1" s="598"/>
      <c r="DK1" s="598"/>
      <c r="DL1" s="598"/>
      <c r="DM1" s="598"/>
      <c r="DN1" s="599"/>
      <c r="DO1" s="205"/>
      <c r="DP1" s="597" t="s">
        <v>209</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00" t="s">
        <v>211</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212</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213</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c r="B4" s="600" t="s">
        <v>1</v>
      </c>
      <c r="C4" s="601"/>
      <c r="D4" s="601"/>
      <c r="E4" s="601"/>
      <c r="F4" s="601"/>
      <c r="G4" s="601"/>
      <c r="H4" s="601"/>
      <c r="I4" s="601"/>
      <c r="J4" s="601"/>
      <c r="K4" s="601"/>
      <c r="L4" s="601"/>
      <c r="M4" s="601"/>
      <c r="N4" s="601"/>
      <c r="O4" s="601"/>
      <c r="P4" s="601"/>
      <c r="Q4" s="602"/>
      <c r="R4" s="600" t="s">
        <v>214</v>
      </c>
      <c r="S4" s="601"/>
      <c r="T4" s="601"/>
      <c r="U4" s="601"/>
      <c r="V4" s="601"/>
      <c r="W4" s="601"/>
      <c r="X4" s="601"/>
      <c r="Y4" s="602"/>
      <c r="Z4" s="600" t="s">
        <v>215</v>
      </c>
      <c r="AA4" s="601"/>
      <c r="AB4" s="601"/>
      <c r="AC4" s="602"/>
      <c r="AD4" s="600" t="s">
        <v>216</v>
      </c>
      <c r="AE4" s="601"/>
      <c r="AF4" s="601"/>
      <c r="AG4" s="601"/>
      <c r="AH4" s="601"/>
      <c r="AI4" s="601"/>
      <c r="AJ4" s="601"/>
      <c r="AK4" s="602"/>
      <c r="AL4" s="600" t="s">
        <v>215</v>
      </c>
      <c r="AM4" s="601"/>
      <c r="AN4" s="601"/>
      <c r="AO4" s="602"/>
      <c r="AP4" s="606" t="s">
        <v>217</v>
      </c>
      <c r="AQ4" s="606"/>
      <c r="AR4" s="606"/>
      <c r="AS4" s="606"/>
      <c r="AT4" s="606"/>
      <c r="AU4" s="606"/>
      <c r="AV4" s="606"/>
      <c r="AW4" s="606"/>
      <c r="AX4" s="606"/>
      <c r="AY4" s="606"/>
      <c r="AZ4" s="606"/>
      <c r="BA4" s="606"/>
      <c r="BB4" s="606"/>
      <c r="BC4" s="606"/>
      <c r="BD4" s="606"/>
      <c r="BE4" s="606"/>
      <c r="BF4" s="606"/>
      <c r="BG4" s="606" t="s">
        <v>218</v>
      </c>
      <c r="BH4" s="606"/>
      <c r="BI4" s="606"/>
      <c r="BJ4" s="606"/>
      <c r="BK4" s="606"/>
      <c r="BL4" s="606"/>
      <c r="BM4" s="606"/>
      <c r="BN4" s="606"/>
      <c r="BO4" s="606" t="s">
        <v>215</v>
      </c>
      <c r="BP4" s="606"/>
      <c r="BQ4" s="606"/>
      <c r="BR4" s="606"/>
      <c r="BS4" s="606" t="s">
        <v>219</v>
      </c>
      <c r="BT4" s="606"/>
      <c r="BU4" s="606"/>
      <c r="BV4" s="606"/>
      <c r="BW4" s="606"/>
      <c r="BX4" s="606"/>
      <c r="BY4" s="606"/>
      <c r="BZ4" s="606"/>
      <c r="CA4" s="606"/>
      <c r="CB4" s="606"/>
      <c r="CD4" s="603" t="s">
        <v>220</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c r="B5" s="607" t="s">
        <v>221</v>
      </c>
      <c r="C5" s="608"/>
      <c r="D5" s="608"/>
      <c r="E5" s="608"/>
      <c r="F5" s="608"/>
      <c r="G5" s="608"/>
      <c r="H5" s="608"/>
      <c r="I5" s="608"/>
      <c r="J5" s="608"/>
      <c r="K5" s="608"/>
      <c r="L5" s="608"/>
      <c r="M5" s="608"/>
      <c r="N5" s="608"/>
      <c r="O5" s="608"/>
      <c r="P5" s="608"/>
      <c r="Q5" s="609"/>
      <c r="R5" s="610">
        <v>32208730</v>
      </c>
      <c r="S5" s="611"/>
      <c r="T5" s="611"/>
      <c r="U5" s="611"/>
      <c r="V5" s="611"/>
      <c r="W5" s="611"/>
      <c r="X5" s="611"/>
      <c r="Y5" s="612"/>
      <c r="Z5" s="613">
        <v>22.8</v>
      </c>
      <c r="AA5" s="613"/>
      <c r="AB5" s="613"/>
      <c r="AC5" s="613"/>
      <c r="AD5" s="614">
        <v>29795011</v>
      </c>
      <c r="AE5" s="614"/>
      <c r="AF5" s="614"/>
      <c r="AG5" s="614"/>
      <c r="AH5" s="614"/>
      <c r="AI5" s="614"/>
      <c r="AJ5" s="614"/>
      <c r="AK5" s="614"/>
      <c r="AL5" s="615">
        <v>43.5</v>
      </c>
      <c r="AM5" s="616"/>
      <c r="AN5" s="616"/>
      <c r="AO5" s="617"/>
      <c r="AP5" s="607" t="s">
        <v>222</v>
      </c>
      <c r="AQ5" s="608"/>
      <c r="AR5" s="608"/>
      <c r="AS5" s="608"/>
      <c r="AT5" s="608"/>
      <c r="AU5" s="608"/>
      <c r="AV5" s="608"/>
      <c r="AW5" s="608"/>
      <c r="AX5" s="608"/>
      <c r="AY5" s="608"/>
      <c r="AZ5" s="608"/>
      <c r="BA5" s="608"/>
      <c r="BB5" s="608"/>
      <c r="BC5" s="608"/>
      <c r="BD5" s="608"/>
      <c r="BE5" s="608"/>
      <c r="BF5" s="609"/>
      <c r="BG5" s="621">
        <v>29579587</v>
      </c>
      <c r="BH5" s="622"/>
      <c r="BI5" s="622"/>
      <c r="BJ5" s="622"/>
      <c r="BK5" s="622"/>
      <c r="BL5" s="622"/>
      <c r="BM5" s="622"/>
      <c r="BN5" s="623"/>
      <c r="BO5" s="624">
        <v>91.8</v>
      </c>
      <c r="BP5" s="624"/>
      <c r="BQ5" s="624"/>
      <c r="BR5" s="624"/>
      <c r="BS5" s="625">
        <v>508156</v>
      </c>
      <c r="BT5" s="625"/>
      <c r="BU5" s="625"/>
      <c r="BV5" s="625"/>
      <c r="BW5" s="625"/>
      <c r="BX5" s="625"/>
      <c r="BY5" s="625"/>
      <c r="BZ5" s="625"/>
      <c r="CA5" s="625"/>
      <c r="CB5" s="629"/>
      <c r="CD5" s="603" t="s">
        <v>217</v>
      </c>
      <c r="CE5" s="604"/>
      <c r="CF5" s="604"/>
      <c r="CG5" s="604"/>
      <c r="CH5" s="604"/>
      <c r="CI5" s="604"/>
      <c r="CJ5" s="604"/>
      <c r="CK5" s="604"/>
      <c r="CL5" s="604"/>
      <c r="CM5" s="604"/>
      <c r="CN5" s="604"/>
      <c r="CO5" s="604"/>
      <c r="CP5" s="604"/>
      <c r="CQ5" s="605"/>
      <c r="CR5" s="603" t="s">
        <v>223</v>
      </c>
      <c r="CS5" s="604"/>
      <c r="CT5" s="604"/>
      <c r="CU5" s="604"/>
      <c r="CV5" s="604"/>
      <c r="CW5" s="604"/>
      <c r="CX5" s="604"/>
      <c r="CY5" s="605"/>
      <c r="CZ5" s="603" t="s">
        <v>215</v>
      </c>
      <c r="DA5" s="604"/>
      <c r="DB5" s="604"/>
      <c r="DC5" s="605"/>
      <c r="DD5" s="603" t="s">
        <v>224</v>
      </c>
      <c r="DE5" s="604"/>
      <c r="DF5" s="604"/>
      <c r="DG5" s="604"/>
      <c r="DH5" s="604"/>
      <c r="DI5" s="604"/>
      <c r="DJ5" s="604"/>
      <c r="DK5" s="604"/>
      <c r="DL5" s="604"/>
      <c r="DM5" s="604"/>
      <c r="DN5" s="604"/>
      <c r="DO5" s="604"/>
      <c r="DP5" s="605"/>
      <c r="DQ5" s="603" t="s">
        <v>225</v>
      </c>
      <c r="DR5" s="604"/>
      <c r="DS5" s="604"/>
      <c r="DT5" s="604"/>
      <c r="DU5" s="604"/>
      <c r="DV5" s="604"/>
      <c r="DW5" s="604"/>
      <c r="DX5" s="604"/>
      <c r="DY5" s="604"/>
      <c r="DZ5" s="604"/>
      <c r="EA5" s="604"/>
      <c r="EB5" s="604"/>
      <c r="EC5" s="605"/>
    </row>
    <row r="6" spans="2:143" ht="11.25" customHeight="1">
      <c r="B6" s="618" t="s">
        <v>226</v>
      </c>
      <c r="C6" s="619"/>
      <c r="D6" s="619"/>
      <c r="E6" s="619"/>
      <c r="F6" s="619"/>
      <c r="G6" s="619"/>
      <c r="H6" s="619"/>
      <c r="I6" s="619"/>
      <c r="J6" s="619"/>
      <c r="K6" s="619"/>
      <c r="L6" s="619"/>
      <c r="M6" s="619"/>
      <c r="N6" s="619"/>
      <c r="O6" s="619"/>
      <c r="P6" s="619"/>
      <c r="Q6" s="620"/>
      <c r="R6" s="621">
        <v>727705</v>
      </c>
      <c r="S6" s="622"/>
      <c r="T6" s="622"/>
      <c r="U6" s="622"/>
      <c r="V6" s="622"/>
      <c r="W6" s="622"/>
      <c r="X6" s="622"/>
      <c r="Y6" s="623"/>
      <c r="Z6" s="624">
        <v>0.5</v>
      </c>
      <c r="AA6" s="624"/>
      <c r="AB6" s="624"/>
      <c r="AC6" s="624"/>
      <c r="AD6" s="625">
        <v>727705</v>
      </c>
      <c r="AE6" s="625"/>
      <c r="AF6" s="625"/>
      <c r="AG6" s="625"/>
      <c r="AH6" s="625"/>
      <c r="AI6" s="625"/>
      <c r="AJ6" s="625"/>
      <c r="AK6" s="625"/>
      <c r="AL6" s="626">
        <v>1.1000000000000001</v>
      </c>
      <c r="AM6" s="627"/>
      <c r="AN6" s="627"/>
      <c r="AO6" s="628"/>
      <c r="AP6" s="618" t="s">
        <v>227</v>
      </c>
      <c r="AQ6" s="619"/>
      <c r="AR6" s="619"/>
      <c r="AS6" s="619"/>
      <c r="AT6" s="619"/>
      <c r="AU6" s="619"/>
      <c r="AV6" s="619"/>
      <c r="AW6" s="619"/>
      <c r="AX6" s="619"/>
      <c r="AY6" s="619"/>
      <c r="AZ6" s="619"/>
      <c r="BA6" s="619"/>
      <c r="BB6" s="619"/>
      <c r="BC6" s="619"/>
      <c r="BD6" s="619"/>
      <c r="BE6" s="619"/>
      <c r="BF6" s="620"/>
      <c r="BG6" s="621">
        <v>29579587</v>
      </c>
      <c r="BH6" s="622"/>
      <c r="BI6" s="622"/>
      <c r="BJ6" s="622"/>
      <c r="BK6" s="622"/>
      <c r="BL6" s="622"/>
      <c r="BM6" s="622"/>
      <c r="BN6" s="623"/>
      <c r="BO6" s="624">
        <v>91.8</v>
      </c>
      <c r="BP6" s="624"/>
      <c r="BQ6" s="624"/>
      <c r="BR6" s="624"/>
      <c r="BS6" s="625">
        <v>508156</v>
      </c>
      <c r="BT6" s="625"/>
      <c r="BU6" s="625"/>
      <c r="BV6" s="625"/>
      <c r="BW6" s="625"/>
      <c r="BX6" s="625"/>
      <c r="BY6" s="625"/>
      <c r="BZ6" s="625"/>
      <c r="CA6" s="625"/>
      <c r="CB6" s="629"/>
      <c r="CD6" s="632" t="s">
        <v>228</v>
      </c>
      <c r="CE6" s="633"/>
      <c r="CF6" s="633"/>
      <c r="CG6" s="633"/>
      <c r="CH6" s="633"/>
      <c r="CI6" s="633"/>
      <c r="CJ6" s="633"/>
      <c r="CK6" s="633"/>
      <c r="CL6" s="633"/>
      <c r="CM6" s="633"/>
      <c r="CN6" s="633"/>
      <c r="CO6" s="633"/>
      <c r="CP6" s="633"/>
      <c r="CQ6" s="634"/>
      <c r="CR6" s="621">
        <v>492197</v>
      </c>
      <c r="CS6" s="622"/>
      <c r="CT6" s="622"/>
      <c r="CU6" s="622"/>
      <c r="CV6" s="622"/>
      <c r="CW6" s="622"/>
      <c r="CX6" s="622"/>
      <c r="CY6" s="623"/>
      <c r="CZ6" s="615">
        <v>0.4</v>
      </c>
      <c r="DA6" s="616"/>
      <c r="DB6" s="616"/>
      <c r="DC6" s="635"/>
      <c r="DD6" s="630" t="s">
        <v>124</v>
      </c>
      <c r="DE6" s="622"/>
      <c r="DF6" s="622"/>
      <c r="DG6" s="622"/>
      <c r="DH6" s="622"/>
      <c r="DI6" s="622"/>
      <c r="DJ6" s="622"/>
      <c r="DK6" s="622"/>
      <c r="DL6" s="622"/>
      <c r="DM6" s="622"/>
      <c r="DN6" s="622"/>
      <c r="DO6" s="622"/>
      <c r="DP6" s="623"/>
      <c r="DQ6" s="630">
        <v>492197</v>
      </c>
      <c r="DR6" s="622"/>
      <c r="DS6" s="622"/>
      <c r="DT6" s="622"/>
      <c r="DU6" s="622"/>
      <c r="DV6" s="622"/>
      <c r="DW6" s="622"/>
      <c r="DX6" s="622"/>
      <c r="DY6" s="622"/>
      <c r="DZ6" s="622"/>
      <c r="EA6" s="622"/>
      <c r="EB6" s="622"/>
      <c r="EC6" s="631"/>
    </row>
    <row r="7" spans="2:143" ht="11.25" customHeight="1">
      <c r="B7" s="618" t="s">
        <v>229</v>
      </c>
      <c r="C7" s="619"/>
      <c r="D7" s="619"/>
      <c r="E7" s="619"/>
      <c r="F7" s="619"/>
      <c r="G7" s="619"/>
      <c r="H7" s="619"/>
      <c r="I7" s="619"/>
      <c r="J7" s="619"/>
      <c r="K7" s="619"/>
      <c r="L7" s="619"/>
      <c r="M7" s="619"/>
      <c r="N7" s="619"/>
      <c r="O7" s="619"/>
      <c r="P7" s="619"/>
      <c r="Q7" s="620"/>
      <c r="R7" s="621">
        <v>52994</v>
      </c>
      <c r="S7" s="622"/>
      <c r="T7" s="622"/>
      <c r="U7" s="622"/>
      <c r="V7" s="622"/>
      <c r="W7" s="622"/>
      <c r="X7" s="622"/>
      <c r="Y7" s="623"/>
      <c r="Z7" s="624">
        <v>0</v>
      </c>
      <c r="AA7" s="624"/>
      <c r="AB7" s="624"/>
      <c r="AC7" s="624"/>
      <c r="AD7" s="625">
        <v>52994</v>
      </c>
      <c r="AE7" s="625"/>
      <c r="AF7" s="625"/>
      <c r="AG7" s="625"/>
      <c r="AH7" s="625"/>
      <c r="AI7" s="625"/>
      <c r="AJ7" s="625"/>
      <c r="AK7" s="625"/>
      <c r="AL7" s="626">
        <v>0.1</v>
      </c>
      <c r="AM7" s="627"/>
      <c r="AN7" s="627"/>
      <c r="AO7" s="628"/>
      <c r="AP7" s="618" t="s">
        <v>230</v>
      </c>
      <c r="AQ7" s="619"/>
      <c r="AR7" s="619"/>
      <c r="AS7" s="619"/>
      <c r="AT7" s="619"/>
      <c r="AU7" s="619"/>
      <c r="AV7" s="619"/>
      <c r="AW7" s="619"/>
      <c r="AX7" s="619"/>
      <c r="AY7" s="619"/>
      <c r="AZ7" s="619"/>
      <c r="BA7" s="619"/>
      <c r="BB7" s="619"/>
      <c r="BC7" s="619"/>
      <c r="BD7" s="619"/>
      <c r="BE7" s="619"/>
      <c r="BF7" s="620"/>
      <c r="BG7" s="621">
        <v>13993407</v>
      </c>
      <c r="BH7" s="622"/>
      <c r="BI7" s="622"/>
      <c r="BJ7" s="622"/>
      <c r="BK7" s="622"/>
      <c r="BL7" s="622"/>
      <c r="BM7" s="622"/>
      <c r="BN7" s="623"/>
      <c r="BO7" s="624">
        <v>43.4</v>
      </c>
      <c r="BP7" s="624"/>
      <c r="BQ7" s="624"/>
      <c r="BR7" s="624"/>
      <c r="BS7" s="625">
        <v>481063</v>
      </c>
      <c r="BT7" s="625"/>
      <c r="BU7" s="625"/>
      <c r="BV7" s="625"/>
      <c r="BW7" s="625"/>
      <c r="BX7" s="625"/>
      <c r="BY7" s="625"/>
      <c r="BZ7" s="625"/>
      <c r="CA7" s="625"/>
      <c r="CB7" s="629"/>
      <c r="CD7" s="636" t="s">
        <v>231</v>
      </c>
      <c r="CE7" s="637"/>
      <c r="CF7" s="637"/>
      <c r="CG7" s="637"/>
      <c r="CH7" s="637"/>
      <c r="CI7" s="637"/>
      <c r="CJ7" s="637"/>
      <c r="CK7" s="637"/>
      <c r="CL7" s="637"/>
      <c r="CM7" s="637"/>
      <c r="CN7" s="637"/>
      <c r="CO7" s="637"/>
      <c r="CP7" s="637"/>
      <c r="CQ7" s="638"/>
      <c r="CR7" s="621">
        <v>10504597</v>
      </c>
      <c r="CS7" s="622"/>
      <c r="CT7" s="622"/>
      <c r="CU7" s="622"/>
      <c r="CV7" s="622"/>
      <c r="CW7" s="622"/>
      <c r="CX7" s="622"/>
      <c r="CY7" s="623"/>
      <c r="CZ7" s="624">
        <v>7.5</v>
      </c>
      <c r="DA7" s="624"/>
      <c r="DB7" s="624"/>
      <c r="DC7" s="624"/>
      <c r="DD7" s="630">
        <v>1152011</v>
      </c>
      <c r="DE7" s="622"/>
      <c r="DF7" s="622"/>
      <c r="DG7" s="622"/>
      <c r="DH7" s="622"/>
      <c r="DI7" s="622"/>
      <c r="DJ7" s="622"/>
      <c r="DK7" s="622"/>
      <c r="DL7" s="622"/>
      <c r="DM7" s="622"/>
      <c r="DN7" s="622"/>
      <c r="DO7" s="622"/>
      <c r="DP7" s="623"/>
      <c r="DQ7" s="630">
        <v>9180296</v>
      </c>
      <c r="DR7" s="622"/>
      <c r="DS7" s="622"/>
      <c r="DT7" s="622"/>
      <c r="DU7" s="622"/>
      <c r="DV7" s="622"/>
      <c r="DW7" s="622"/>
      <c r="DX7" s="622"/>
      <c r="DY7" s="622"/>
      <c r="DZ7" s="622"/>
      <c r="EA7" s="622"/>
      <c r="EB7" s="622"/>
      <c r="EC7" s="631"/>
    </row>
    <row r="8" spans="2:143" ht="11.25" customHeight="1">
      <c r="B8" s="618" t="s">
        <v>232</v>
      </c>
      <c r="C8" s="619"/>
      <c r="D8" s="619"/>
      <c r="E8" s="619"/>
      <c r="F8" s="619"/>
      <c r="G8" s="619"/>
      <c r="H8" s="619"/>
      <c r="I8" s="619"/>
      <c r="J8" s="619"/>
      <c r="K8" s="619"/>
      <c r="L8" s="619"/>
      <c r="M8" s="619"/>
      <c r="N8" s="619"/>
      <c r="O8" s="619"/>
      <c r="P8" s="619"/>
      <c r="Q8" s="620"/>
      <c r="R8" s="621">
        <v>75117</v>
      </c>
      <c r="S8" s="622"/>
      <c r="T8" s="622"/>
      <c r="U8" s="622"/>
      <c r="V8" s="622"/>
      <c r="W8" s="622"/>
      <c r="X8" s="622"/>
      <c r="Y8" s="623"/>
      <c r="Z8" s="624">
        <v>0.1</v>
      </c>
      <c r="AA8" s="624"/>
      <c r="AB8" s="624"/>
      <c r="AC8" s="624"/>
      <c r="AD8" s="625">
        <v>75117</v>
      </c>
      <c r="AE8" s="625"/>
      <c r="AF8" s="625"/>
      <c r="AG8" s="625"/>
      <c r="AH8" s="625"/>
      <c r="AI8" s="625"/>
      <c r="AJ8" s="625"/>
      <c r="AK8" s="625"/>
      <c r="AL8" s="626">
        <v>0.1</v>
      </c>
      <c r="AM8" s="627"/>
      <c r="AN8" s="627"/>
      <c r="AO8" s="628"/>
      <c r="AP8" s="618" t="s">
        <v>233</v>
      </c>
      <c r="AQ8" s="619"/>
      <c r="AR8" s="619"/>
      <c r="AS8" s="619"/>
      <c r="AT8" s="619"/>
      <c r="AU8" s="619"/>
      <c r="AV8" s="619"/>
      <c r="AW8" s="619"/>
      <c r="AX8" s="619"/>
      <c r="AY8" s="619"/>
      <c r="AZ8" s="619"/>
      <c r="BA8" s="619"/>
      <c r="BB8" s="619"/>
      <c r="BC8" s="619"/>
      <c r="BD8" s="619"/>
      <c r="BE8" s="619"/>
      <c r="BF8" s="620"/>
      <c r="BG8" s="621">
        <v>418661</v>
      </c>
      <c r="BH8" s="622"/>
      <c r="BI8" s="622"/>
      <c r="BJ8" s="622"/>
      <c r="BK8" s="622"/>
      <c r="BL8" s="622"/>
      <c r="BM8" s="622"/>
      <c r="BN8" s="623"/>
      <c r="BO8" s="624">
        <v>1.3</v>
      </c>
      <c r="BP8" s="624"/>
      <c r="BQ8" s="624"/>
      <c r="BR8" s="624"/>
      <c r="BS8" s="630" t="s">
        <v>234</v>
      </c>
      <c r="BT8" s="622"/>
      <c r="BU8" s="622"/>
      <c r="BV8" s="622"/>
      <c r="BW8" s="622"/>
      <c r="BX8" s="622"/>
      <c r="BY8" s="622"/>
      <c r="BZ8" s="622"/>
      <c r="CA8" s="622"/>
      <c r="CB8" s="631"/>
      <c r="CD8" s="636" t="s">
        <v>235</v>
      </c>
      <c r="CE8" s="637"/>
      <c r="CF8" s="637"/>
      <c r="CG8" s="637"/>
      <c r="CH8" s="637"/>
      <c r="CI8" s="637"/>
      <c r="CJ8" s="637"/>
      <c r="CK8" s="637"/>
      <c r="CL8" s="637"/>
      <c r="CM8" s="637"/>
      <c r="CN8" s="637"/>
      <c r="CO8" s="637"/>
      <c r="CP8" s="637"/>
      <c r="CQ8" s="638"/>
      <c r="CR8" s="621">
        <v>60809188</v>
      </c>
      <c r="CS8" s="622"/>
      <c r="CT8" s="622"/>
      <c r="CU8" s="622"/>
      <c r="CV8" s="622"/>
      <c r="CW8" s="622"/>
      <c r="CX8" s="622"/>
      <c r="CY8" s="623"/>
      <c r="CZ8" s="624">
        <v>43.3</v>
      </c>
      <c r="DA8" s="624"/>
      <c r="DB8" s="624"/>
      <c r="DC8" s="624"/>
      <c r="DD8" s="630">
        <v>1229936</v>
      </c>
      <c r="DE8" s="622"/>
      <c r="DF8" s="622"/>
      <c r="DG8" s="622"/>
      <c r="DH8" s="622"/>
      <c r="DI8" s="622"/>
      <c r="DJ8" s="622"/>
      <c r="DK8" s="622"/>
      <c r="DL8" s="622"/>
      <c r="DM8" s="622"/>
      <c r="DN8" s="622"/>
      <c r="DO8" s="622"/>
      <c r="DP8" s="623"/>
      <c r="DQ8" s="630">
        <v>27157709</v>
      </c>
      <c r="DR8" s="622"/>
      <c r="DS8" s="622"/>
      <c r="DT8" s="622"/>
      <c r="DU8" s="622"/>
      <c r="DV8" s="622"/>
      <c r="DW8" s="622"/>
      <c r="DX8" s="622"/>
      <c r="DY8" s="622"/>
      <c r="DZ8" s="622"/>
      <c r="EA8" s="622"/>
      <c r="EB8" s="622"/>
      <c r="EC8" s="631"/>
    </row>
    <row r="9" spans="2:143" ht="11.25" customHeight="1">
      <c r="B9" s="618" t="s">
        <v>236</v>
      </c>
      <c r="C9" s="619"/>
      <c r="D9" s="619"/>
      <c r="E9" s="619"/>
      <c r="F9" s="619"/>
      <c r="G9" s="619"/>
      <c r="H9" s="619"/>
      <c r="I9" s="619"/>
      <c r="J9" s="619"/>
      <c r="K9" s="619"/>
      <c r="L9" s="619"/>
      <c r="M9" s="619"/>
      <c r="N9" s="619"/>
      <c r="O9" s="619"/>
      <c r="P9" s="619"/>
      <c r="Q9" s="620"/>
      <c r="R9" s="621">
        <v>75808</v>
      </c>
      <c r="S9" s="622"/>
      <c r="T9" s="622"/>
      <c r="U9" s="622"/>
      <c r="V9" s="622"/>
      <c r="W9" s="622"/>
      <c r="X9" s="622"/>
      <c r="Y9" s="623"/>
      <c r="Z9" s="624">
        <v>0.1</v>
      </c>
      <c r="AA9" s="624"/>
      <c r="AB9" s="624"/>
      <c r="AC9" s="624"/>
      <c r="AD9" s="625">
        <v>75808</v>
      </c>
      <c r="AE9" s="625"/>
      <c r="AF9" s="625"/>
      <c r="AG9" s="625"/>
      <c r="AH9" s="625"/>
      <c r="AI9" s="625"/>
      <c r="AJ9" s="625"/>
      <c r="AK9" s="625"/>
      <c r="AL9" s="626">
        <v>0.1</v>
      </c>
      <c r="AM9" s="627"/>
      <c r="AN9" s="627"/>
      <c r="AO9" s="628"/>
      <c r="AP9" s="618" t="s">
        <v>237</v>
      </c>
      <c r="AQ9" s="619"/>
      <c r="AR9" s="619"/>
      <c r="AS9" s="619"/>
      <c r="AT9" s="619"/>
      <c r="AU9" s="619"/>
      <c r="AV9" s="619"/>
      <c r="AW9" s="619"/>
      <c r="AX9" s="619"/>
      <c r="AY9" s="619"/>
      <c r="AZ9" s="619"/>
      <c r="BA9" s="619"/>
      <c r="BB9" s="619"/>
      <c r="BC9" s="619"/>
      <c r="BD9" s="619"/>
      <c r="BE9" s="619"/>
      <c r="BF9" s="620"/>
      <c r="BG9" s="621">
        <v>10992915</v>
      </c>
      <c r="BH9" s="622"/>
      <c r="BI9" s="622"/>
      <c r="BJ9" s="622"/>
      <c r="BK9" s="622"/>
      <c r="BL9" s="622"/>
      <c r="BM9" s="622"/>
      <c r="BN9" s="623"/>
      <c r="BO9" s="624">
        <v>34.1</v>
      </c>
      <c r="BP9" s="624"/>
      <c r="BQ9" s="624"/>
      <c r="BR9" s="624"/>
      <c r="BS9" s="630" t="s">
        <v>234</v>
      </c>
      <c r="BT9" s="622"/>
      <c r="BU9" s="622"/>
      <c r="BV9" s="622"/>
      <c r="BW9" s="622"/>
      <c r="BX9" s="622"/>
      <c r="BY9" s="622"/>
      <c r="BZ9" s="622"/>
      <c r="CA9" s="622"/>
      <c r="CB9" s="631"/>
      <c r="CD9" s="636" t="s">
        <v>238</v>
      </c>
      <c r="CE9" s="637"/>
      <c r="CF9" s="637"/>
      <c r="CG9" s="637"/>
      <c r="CH9" s="637"/>
      <c r="CI9" s="637"/>
      <c r="CJ9" s="637"/>
      <c r="CK9" s="637"/>
      <c r="CL9" s="637"/>
      <c r="CM9" s="637"/>
      <c r="CN9" s="637"/>
      <c r="CO9" s="637"/>
      <c r="CP9" s="637"/>
      <c r="CQ9" s="638"/>
      <c r="CR9" s="621">
        <v>9649350</v>
      </c>
      <c r="CS9" s="622"/>
      <c r="CT9" s="622"/>
      <c r="CU9" s="622"/>
      <c r="CV9" s="622"/>
      <c r="CW9" s="622"/>
      <c r="CX9" s="622"/>
      <c r="CY9" s="623"/>
      <c r="CZ9" s="624">
        <v>6.9</v>
      </c>
      <c r="DA9" s="624"/>
      <c r="DB9" s="624"/>
      <c r="DC9" s="624"/>
      <c r="DD9" s="630">
        <v>214661</v>
      </c>
      <c r="DE9" s="622"/>
      <c r="DF9" s="622"/>
      <c r="DG9" s="622"/>
      <c r="DH9" s="622"/>
      <c r="DI9" s="622"/>
      <c r="DJ9" s="622"/>
      <c r="DK9" s="622"/>
      <c r="DL9" s="622"/>
      <c r="DM9" s="622"/>
      <c r="DN9" s="622"/>
      <c r="DO9" s="622"/>
      <c r="DP9" s="623"/>
      <c r="DQ9" s="630">
        <v>7336032</v>
      </c>
      <c r="DR9" s="622"/>
      <c r="DS9" s="622"/>
      <c r="DT9" s="622"/>
      <c r="DU9" s="622"/>
      <c r="DV9" s="622"/>
      <c r="DW9" s="622"/>
      <c r="DX9" s="622"/>
      <c r="DY9" s="622"/>
      <c r="DZ9" s="622"/>
      <c r="EA9" s="622"/>
      <c r="EB9" s="622"/>
      <c r="EC9" s="631"/>
    </row>
    <row r="10" spans="2:143" ht="11.25" customHeight="1">
      <c r="B10" s="618" t="s">
        <v>239</v>
      </c>
      <c r="C10" s="619"/>
      <c r="D10" s="619"/>
      <c r="E10" s="619"/>
      <c r="F10" s="619"/>
      <c r="G10" s="619"/>
      <c r="H10" s="619"/>
      <c r="I10" s="619"/>
      <c r="J10" s="619"/>
      <c r="K10" s="619"/>
      <c r="L10" s="619"/>
      <c r="M10" s="619"/>
      <c r="N10" s="619"/>
      <c r="O10" s="619"/>
      <c r="P10" s="619"/>
      <c r="Q10" s="620"/>
      <c r="R10" s="621" t="s">
        <v>124</v>
      </c>
      <c r="S10" s="622"/>
      <c r="T10" s="622"/>
      <c r="U10" s="622"/>
      <c r="V10" s="622"/>
      <c r="W10" s="622"/>
      <c r="X10" s="622"/>
      <c r="Y10" s="623"/>
      <c r="Z10" s="624" t="s">
        <v>234</v>
      </c>
      <c r="AA10" s="624"/>
      <c r="AB10" s="624"/>
      <c r="AC10" s="624"/>
      <c r="AD10" s="625" t="s">
        <v>234</v>
      </c>
      <c r="AE10" s="625"/>
      <c r="AF10" s="625"/>
      <c r="AG10" s="625"/>
      <c r="AH10" s="625"/>
      <c r="AI10" s="625"/>
      <c r="AJ10" s="625"/>
      <c r="AK10" s="625"/>
      <c r="AL10" s="626" t="s">
        <v>234</v>
      </c>
      <c r="AM10" s="627"/>
      <c r="AN10" s="627"/>
      <c r="AO10" s="628"/>
      <c r="AP10" s="618" t="s">
        <v>240</v>
      </c>
      <c r="AQ10" s="619"/>
      <c r="AR10" s="619"/>
      <c r="AS10" s="619"/>
      <c r="AT10" s="619"/>
      <c r="AU10" s="619"/>
      <c r="AV10" s="619"/>
      <c r="AW10" s="619"/>
      <c r="AX10" s="619"/>
      <c r="AY10" s="619"/>
      <c r="AZ10" s="619"/>
      <c r="BA10" s="619"/>
      <c r="BB10" s="619"/>
      <c r="BC10" s="619"/>
      <c r="BD10" s="619"/>
      <c r="BE10" s="619"/>
      <c r="BF10" s="620"/>
      <c r="BG10" s="621">
        <v>924117</v>
      </c>
      <c r="BH10" s="622"/>
      <c r="BI10" s="622"/>
      <c r="BJ10" s="622"/>
      <c r="BK10" s="622"/>
      <c r="BL10" s="622"/>
      <c r="BM10" s="622"/>
      <c r="BN10" s="623"/>
      <c r="BO10" s="624">
        <v>2.9</v>
      </c>
      <c r="BP10" s="624"/>
      <c r="BQ10" s="624"/>
      <c r="BR10" s="624"/>
      <c r="BS10" s="630">
        <v>152774</v>
      </c>
      <c r="BT10" s="622"/>
      <c r="BU10" s="622"/>
      <c r="BV10" s="622"/>
      <c r="BW10" s="622"/>
      <c r="BX10" s="622"/>
      <c r="BY10" s="622"/>
      <c r="BZ10" s="622"/>
      <c r="CA10" s="622"/>
      <c r="CB10" s="631"/>
      <c r="CD10" s="636" t="s">
        <v>241</v>
      </c>
      <c r="CE10" s="637"/>
      <c r="CF10" s="637"/>
      <c r="CG10" s="637"/>
      <c r="CH10" s="637"/>
      <c r="CI10" s="637"/>
      <c r="CJ10" s="637"/>
      <c r="CK10" s="637"/>
      <c r="CL10" s="637"/>
      <c r="CM10" s="637"/>
      <c r="CN10" s="637"/>
      <c r="CO10" s="637"/>
      <c r="CP10" s="637"/>
      <c r="CQ10" s="638"/>
      <c r="CR10" s="621">
        <v>173301</v>
      </c>
      <c r="CS10" s="622"/>
      <c r="CT10" s="622"/>
      <c r="CU10" s="622"/>
      <c r="CV10" s="622"/>
      <c r="CW10" s="622"/>
      <c r="CX10" s="622"/>
      <c r="CY10" s="623"/>
      <c r="CZ10" s="624">
        <v>0.1</v>
      </c>
      <c r="DA10" s="624"/>
      <c r="DB10" s="624"/>
      <c r="DC10" s="624"/>
      <c r="DD10" s="630">
        <v>6804</v>
      </c>
      <c r="DE10" s="622"/>
      <c r="DF10" s="622"/>
      <c r="DG10" s="622"/>
      <c r="DH10" s="622"/>
      <c r="DI10" s="622"/>
      <c r="DJ10" s="622"/>
      <c r="DK10" s="622"/>
      <c r="DL10" s="622"/>
      <c r="DM10" s="622"/>
      <c r="DN10" s="622"/>
      <c r="DO10" s="622"/>
      <c r="DP10" s="623"/>
      <c r="DQ10" s="630">
        <v>145901</v>
      </c>
      <c r="DR10" s="622"/>
      <c r="DS10" s="622"/>
      <c r="DT10" s="622"/>
      <c r="DU10" s="622"/>
      <c r="DV10" s="622"/>
      <c r="DW10" s="622"/>
      <c r="DX10" s="622"/>
      <c r="DY10" s="622"/>
      <c r="DZ10" s="622"/>
      <c r="EA10" s="622"/>
      <c r="EB10" s="622"/>
      <c r="EC10" s="631"/>
    </row>
    <row r="11" spans="2:143" ht="11.25" customHeight="1">
      <c r="B11" s="618" t="s">
        <v>242</v>
      </c>
      <c r="C11" s="619"/>
      <c r="D11" s="619"/>
      <c r="E11" s="619"/>
      <c r="F11" s="619"/>
      <c r="G11" s="619"/>
      <c r="H11" s="619"/>
      <c r="I11" s="619"/>
      <c r="J11" s="619"/>
      <c r="K11" s="619"/>
      <c r="L11" s="619"/>
      <c r="M11" s="619"/>
      <c r="N11" s="619"/>
      <c r="O11" s="619"/>
      <c r="P11" s="619"/>
      <c r="Q11" s="620"/>
      <c r="R11" s="621" t="s">
        <v>124</v>
      </c>
      <c r="S11" s="622"/>
      <c r="T11" s="622"/>
      <c r="U11" s="622"/>
      <c r="V11" s="622"/>
      <c r="W11" s="622"/>
      <c r="X11" s="622"/>
      <c r="Y11" s="623"/>
      <c r="Z11" s="624" t="s">
        <v>234</v>
      </c>
      <c r="AA11" s="624"/>
      <c r="AB11" s="624"/>
      <c r="AC11" s="624"/>
      <c r="AD11" s="625" t="s">
        <v>124</v>
      </c>
      <c r="AE11" s="625"/>
      <c r="AF11" s="625"/>
      <c r="AG11" s="625"/>
      <c r="AH11" s="625"/>
      <c r="AI11" s="625"/>
      <c r="AJ11" s="625"/>
      <c r="AK11" s="625"/>
      <c r="AL11" s="626" t="s">
        <v>234</v>
      </c>
      <c r="AM11" s="627"/>
      <c r="AN11" s="627"/>
      <c r="AO11" s="628"/>
      <c r="AP11" s="618" t="s">
        <v>243</v>
      </c>
      <c r="AQ11" s="619"/>
      <c r="AR11" s="619"/>
      <c r="AS11" s="619"/>
      <c r="AT11" s="619"/>
      <c r="AU11" s="619"/>
      <c r="AV11" s="619"/>
      <c r="AW11" s="619"/>
      <c r="AX11" s="619"/>
      <c r="AY11" s="619"/>
      <c r="AZ11" s="619"/>
      <c r="BA11" s="619"/>
      <c r="BB11" s="619"/>
      <c r="BC11" s="619"/>
      <c r="BD11" s="619"/>
      <c r="BE11" s="619"/>
      <c r="BF11" s="620"/>
      <c r="BG11" s="621">
        <v>1657714</v>
      </c>
      <c r="BH11" s="622"/>
      <c r="BI11" s="622"/>
      <c r="BJ11" s="622"/>
      <c r="BK11" s="622"/>
      <c r="BL11" s="622"/>
      <c r="BM11" s="622"/>
      <c r="BN11" s="623"/>
      <c r="BO11" s="624">
        <v>5.0999999999999996</v>
      </c>
      <c r="BP11" s="624"/>
      <c r="BQ11" s="624"/>
      <c r="BR11" s="624"/>
      <c r="BS11" s="630">
        <v>328289</v>
      </c>
      <c r="BT11" s="622"/>
      <c r="BU11" s="622"/>
      <c r="BV11" s="622"/>
      <c r="BW11" s="622"/>
      <c r="BX11" s="622"/>
      <c r="BY11" s="622"/>
      <c r="BZ11" s="622"/>
      <c r="CA11" s="622"/>
      <c r="CB11" s="631"/>
      <c r="CD11" s="636" t="s">
        <v>244</v>
      </c>
      <c r="CE11" s="637"/>
      <c r="CF11" s="637"/>
      <c r="CG11" s="637"/>
      <c r="CH11" s="637"/>
      <c r="CI11" s="637"/>
      <c r="CJ11" s="637"/>
      <c r="CK11" s="637"/>
      <c r="CL11" s="637"/>
      <c r="CM11" s="637"/>
      <c r="CN11" s="637"/>
      <c r="CO11" s="637"/>
      <c r="CP11" s="637"/>
      <c r="CQ11" s="638"/>
      <c r="CR11" s="621">
        <v>824865</v>
      </c>
      <c r="CS11" s="622"/>
      <c r="CT11" s="622"/>
      <c r="CU11" s="622"/>
      <c r="CV11" s="622"/>
      <c r="CW11" s="622"/>
      <c r="CX11" s="622"/>
      <c r="CY11" s="623"/>
      <c r="CZ11" s="624">
        <v>0.6</v>
      </c>
      <c r="DA11" s="624"/>
      <c r="DB11" s="624"/>
      <c r="DC11" s="624"/>
      <c r="DD11" s="630">
        <v>211813</v>
      </c>
      <c r="DE11" s="622"/>
      <c r="DF11" s="622"/>
      <c r="DG11" s="622"/>
      <c r="DH11" s="622"/>
      <c r="DI11" s="622"/>
      <c r="DJ11" s="622"/>
      <c r="DK11" s="622"/>
      <c r="DL11" s="622"/>
      <c r="DM11" s="622"/>
      <c r="DN11" s="622"/>
      <c r="DO11" s="622"/>
      <c r="DP11" s="623"/>
      <c r="DQ11" s="630">
        <v>463759</v>
      </c>
      <c r="DR11" s="622"/>
      <c r="DS11" s="622"/>
      <c r="DT11" s="622"/>
      <c r="DU11" s="622"/>
      <c r="DV11" s="622"/>
      <c r="DW11" s="622"/>
      <c r="DX11" s="622"/>
      <c r="DY11" s="622"/>
      <c r="DZ11" s="622"/>
      <c r="EA11" s="622"/>
      <c r="EB11" s="622"/>
      <c r="EC11" s="631"/>
    </row>
    <row r="12" spans="2:143" ht="11.25" customHeight="1">
      <c r="B12" s="618" t="s">
        <v>245</v>
      </c>
      <c r="C12" s="619"/>
      <c r="D12" s="619"/>
      <c r="E12" s="619"/>
      <c r="F12" s="619"/>
      <c r="G12" s="619"/>
      <c r="H12" s="619"/>
      <c r="I12" s="619"/>
      <c r="J12" s="619"/>
      <c r="K12" s="619"/>
      <c r="L12" s="619"/>
      <c r="M12" s="619"/>
      <c r="N12" s="619"/>
      <c r="O12" s="619"/>
      <c r="P12" s="619"/>
      <c r="Q12" s="620"/>
      <c r="R12" s="621">
        <v>5308151</v>
      </c>
      <c r="S12" s="622"/>
      <c r="T12" s="622"/>
      <c r="U12" s="622"/>
      <c r="V12" s="622"/>
      <c r="W12" s="622"/>
      <c r="X12" s="622"/>
      <c r="Y12" s="623"/>
      <c r="Z12" s="624">
        <v>3.8</v>
      </c>
      <c r="AA12" s="624"/>
      <c r="AB12" s="624"/>
      <c r="AC12" s="624"/>
      <c r="AD12" s="625">
        <v>5308151</v>
      </c>
      <c r="AE12" s="625"/>
      <c r="AF12" s="625"/>
      <c r="AG12" s="625"/>
      <c r="AH12" s="625"/>
      <c r="AI12" s="625"/>
      <c r="AJ12" s="625"/>
      <c r="AK12" s="625"/>
      <c r="AL12" s="626">
        <v>7.8</v>
      </c>
      <c r="AM12" s="627"/>
      <c r="AN12" s="627"/>
      <c r="AO12" s="628"/>
      <c r="AP12" s="618" t="s">
        <v>246</v>
      </c>
      <c r="AQ12" s="619"/>
      <c r="AR12" s="619"/>
      <c r="AS12" s="619"/>
      <c r="AT12" s="619"/>
      <c r="AU12" s="619"/>
      <c r="AV12" s="619"/>
      <c r="AW12" s="619"/>
      <c r="AX12" s="619"/>
      <c r="AY12" s="619"/>
      <c r="AZ12" s="619"/>
      <c r="BA12" s="619"/>
      <c r="BB12" s="619"/>
      <c r="BC12" s="619"/>
      <c r="BD12" s="619"/>
      <c r="BE12" s="619"/>
      <c r="BF12" s="620"/>
      <c r="BG12" s="621">
        <v>12651346</v>
      </c>
      <c r="BH12" s="622"/>
      <c r="BI12" s="622"/>
      <c r="BJ12" s="622"/>
      <c r="BK12" s="622"/>
      <c r="BL12" s="622"/>
      <c r="BM12" s="622"/>
      <c r="BN12" s="623"/>
      <c r="BO12" s="624">
        <v>39.299999999999997</v>
      </c>
      <c r="BP12" s="624"/>
      <c r="BQ12" s="624"/>
      <c r="BR12" s="624"/>
      <c r="BS12" s="630" t="s">
        <v>124</v>
      </c>
      <c r="BT12" s="622"/>
      <c r="BU12" s="622"/>
      <c r="BV12" s="622"/>
      <c r="BW12" s="622"/>
      <c r="BX12" s="622"/>
      <c r="BY12" s="622"/>
      <c r="BZ12" s="622"/>
      <c r="CA12" s="622"/>
      <c r="CB12" s="631"/>
      <c r="CD12" s="636" t="s">
        <v>247</v>
      </c>
      <c r="CE12" s="637"/>
      <c r="CF12" s="637"/>
      <c r="CG12" s="637"/>
      <c r="CH12" s="637"/>
      <c r="CI12" s="637"/>
      <c r="CJ12" s="637"/>
      <c r="CK12" s="637"/>
      <c r="CL12" s="637"/>
      <c r="CM12" s="637"/>
      <c r="CN12" s="637"/>
      <c r="CO12" s="637"/>
      <c r="CP12" s="637"/>
      <c r="CQ12" s="638"/>
      <c r="CR12" s="621">
        <v>9965940</v>
      </c>
      <c r="CS12" s="622"/>
      <c r="CT12" s="622"/>
      <c r="CU12" s="622"/>
      <c r="CV12" s="622"/>
      <c r="CW12" s="622"/>
      <c r="CX12" s="622"/>
      <c r="CY12" s="623"/>
      <c r="CZ12" s="624">
        <v>7.1</v>
      </c>
      <c r="DA12" s="624"/>
      <c r="DB12" s="624"/>
      <c r="DC12" s="624"/>
      <c r="DD12" s="630">
        <v>412304</v>
      </c>
      <c r="DE12" s="622"/>
      <c r="DF12" s="622"/>
      <c r="DG12" s="622"/>
      <c r="DH12" s="622"/>
      <c r="DI12" s="622"/>
      <c r="DJ12" s="622"/>
      <c r="DK12" s="622"/>
      <c r="DL12" s="622"/>
      <c r="DM12" s="622"/>
      <c r="DN12" s="622"/>
      <c r="DO12" s="622"/>
      <c r="DP12" s="623"/>
      <c r="DQ12" s="630">
        <v>1556337</v>
      </c>
      <c r="DR12" s="622"/>
      <c r="DS12" s="622"/>
      <c r="DT12" s="622"/>
      <c r="DU12" s="622"/>
      <c r="DV12" s="622"/>
      <c r="DW12" s="622"/>
      <c r="DX12" s="622"/>
      <c r="DY12" s="622"/>
      <c r="DZ12" s="622"/>
      <c r="EA12" s="622"/>
      <c r="EB12" s="622"/>
      <c r="EC12" s="631"/>
    </row>
    <row r="13" spans="2:143" ht="11.25" customHeight="1">
      <c r="B13" s="618" t="s">
        <v>248</v>
      </c>
      <c r="C13" s="619"/>
      <c r="D13" s="619"/>
      <c r="E13" s="619"/>
      <c r="F13" s="619"/>
      <c r="G13" s="619"/>
      <c r="H13" s="619"/>
      <c r="I13" s="619"/>
      <c r="J13" s="619"/>
      <c r="K13" s="619"/>
      <c r="L13" s="619"/>
      <c r="M13" s="619"/>
      <c r="N13" s="619"/>
      <c r="O13" s="619"/>
      <c r="P13" s="619"/>
      <c r="Q13" s="620"/>
      <c r="R13" s="621">
        <v>13030</v>
      </c>
      <c r="S13" s="622"/>
      <c r="T13" s="622"/>
      <c r="U13" s="622"/>
      <c r="V13" s="622"/>
      <c r="W13" s="622"/>
      <c r="X13" s="622"/>
      <c r="Y13" s="623"/>
      <c r="Z13" s="624">
        <v>0</v>
      </c>
      <c r="AA13" s="624"/>
      <c r="AB13" s="624"/>
      <c r="AC13" s="624"/>
      <c r="AD13" s="625">
        <v>13030</v>
      </c>
      <c r="AE13" s="625"/>
      <c r="AF13" s="625"/>
      <c r="AG13" s="625"/>
      <c r="AH13" s="625"/>
      <c r="AI13" s="625"/>
      <c r="AJ13" s="625"/>
      <c r="AK13" s="625"/>
      <c r="AL13" s="626">
        <v>0</v>
      </c>
      <c r="AM13" s="627"/>
      <c r="AN13" s="627"/>
      <c r="AO13" s="628"/>
      <c r="AP13" s="618" t="s">
        <v>249</v>
      </c>
      <c r="AQ13" s="619"/>
      <c r="AR13" s="619"/>
      <c r="AS13" s="619"/>
      <c r="AT13" s="619"/>
      <c r="AU13" s="619"/>
      <c r="AV13" s="619"/>
      <c r="AW13" s="619"/>
      <c r="AX13" s="619"/>
      <c r="AY13" s="619"/>
      <c r="AZ13" s="619"/>
      <c r="BA13" s="619"/>
      <c r="BB13" s="619"/>
      <c r="BC13" s="619"/>
      <c r="BD13" s="619"/>
      <c r="BE13" s="619"/>
      <c r="BF13" s="620"/>
      <c r="BG13" s="621">
        <v>12510737</v>
      </c>
      <c r="BH13" s="622"/>
      <c r="BI13" s="622"/>
      <c r="BJ13" s="622"/>
      <c r="BK13" s="622"/>
      <c r="BL13" s="622"/>
      <c r="BM13" s="622"/>
      <c r="BN13" s="623"/>
      <c r="BO13" s="624">
        <v>38.799999999999997</v>
      </c>
      <c r="BP13" s="624"/>
      <c r="BQ13" s="624"/>
      <c r="BR13" s="624"/>
      <c r="BS13" s="630" t="s">
        <v>124</v>
      </c>
      <c r="BT13" s="622"/>
      <c r="BU13" s="622"/>
      <c r="BV13" s="622"/>
      <c r="BW13" s="622"/>
      <c r="BX13" s="622"/>
      <c r="BY13" s="622"/>
      <c r="BZ13" s="622"/>
      <c r="CA13" s="622"/>
      <c r="CB13" s="631"/>
      <c r="CD13" s="636" t="s">
        <v>250</v>
      </c>
      <c r="CE13" s="637"/>
      <c r="CF13" s="637"/>
      <c r="CG13" s="637"/>
      <c r="CH13" s="637"/>
      <c r="CI13" s="637"/>
      <c r="CJ13" s="637"/>
      <c r="CK13" s="637"/>
      <c r="CL13" s="637"/>
      <c r="CM13" s="637"/>
      <c r="CN13" s="637"/>
      <c r="CO13" s="637"/>
      <c r="CP13" s="637"/>
      <c r="CQ13" s="638"/>
      <c r="CR13" s="621">
        <v>13540612</v>
      </c>
      <c r="CS13" s="622"/>
      <c r="CT13" s="622"/>
      <c r="CU13" s="622"/>
      <c r="CV13" s="622"/>
      <c r="CW13" s="622"/>
      <c r="CX13" s="622"/>
      <c r="CY13" s="623"/>
      <c r="CZ13" s="624">
        <v>9.6999999999999993</v>
      </c>
      <c r="DA13" s="624"/>
      <c r="DB13" s="624"/>
      <c r="DC13" s="624"/>
      <c r="DD13" s="630">
        <v>5786715</v>
      </c>
      <c r="DE13" s="622"/>
      <c r="DF13" s="622"/>
      <c r="DG13" s="622"/>
      <c r="DH13" s="622"/>
      <c r="DI13" s="622"/>
      <c r="DJ13" s="622"/>
      <c r="DK13" s="622"/>
      <c r="DL13" s="622"/>
      <c r="DM13" s="622"/>
      <c r="DN13" s="622"/>
      <c r="DO13" s="622"/>
      <c r="DP13" s="623"/>
      <c r="DQ13" s="630">
        <v>6648807</v>
      </c>
      <c r="DR13" s="622"/>
      <c r="DS13" s="622"/>
      <c r="DT13" s="622"/>
      <c r="DU13" s="622"/>
      <c r="DV13" s="622"/>
      <c r="DW13" s="622"/>
      <c r="DX13" s="622"/>
      <c r="DY13" s="622"/>
      <c r="DZ13" s="622"/>
      <c r="EA13" s="622"/>
      <c r="EB13" s="622"/>
      <c r="EC13" s="631"/>
    </row>
    <row r="14" spans="2:143" ht="11.25" customHeight="1">
      <c r="B14" s="618" t="s">
        <v>251</v>
      </c>
      <c r="C14" s="619"/>
      <c r="D14" s="619"/>
      <c r="E14" s="619"/>
      <c r="F14" s="619"/>
      <c r="G14" s="619"/>
      <c r="H14" s="619"/>
      <c r="I14" s="619"/>
      <c r="J14" s="619"/>
      <c r="K14" s="619"/>
      <c r="L14" s="619"/>
      <c r="M14" s="619"/>
      <c r="N14" s="619"/>
      <c r="O14" s="619"/>
      <c r="P14" s="619"/>
      <c r="Q14" s="620"/>
      <c r="R14" s="621" t="s">
        <v>124</v>
      </c>
      <c r="S14" s="622"/>
      <c r="T14" s="622"/>
      <c r="U14" s="622"/>
      <c r="V14" s="622"/>
      <c r="W14" s="622"/>
      <c r="X14" s="622"/>
      <c r="Y14" s="623"/>
      <c r="Z14" s="624" t="s">
        <v>124</v>
      </c>
      <c r="AA14" s="624"/>
      <c r="AB14" s="624"/>
      <c r="AC14" s="624"/>
      <c r="AD14" s="625" t="s">
        <v>234</v>
      </c>
      <c r="AE14" s="625"/>
      <c r="AF14" s="625"/>
      <c r="AG14" s="625"/>
      <c r="AH14" s="625"/>
      <c r="AI14" s="625"/>
      <c r="AJ14" s="625"/>
      <c r="AK14" s="625"/>
      <c r="AL14" s="626" t="s">
        <v>234</v>
      </c>
      <c r="AM14" s="627"/>
      <c r="AN14" s="627"/>
      <c r="AO14" s="628"/>
      <c r="AP14" s="618" t="s">
        <v>252</v>
      </c>
      <c r="AQ14" s="619"/>
      <c r="AR14" s="619"/>
      <c r="AS14" s="619"/>
      <c r="AT14" s="619"/>
      <c r="AU14" s="619"/>
      <c r="AV14" s="619"/>
      <c r="AW14" s="619"/>
      <c r="AX14" s="619"/>
      <c r="AY14" s="619"/>
      <c r="AZ14" s="619"/>
      <c r="BA14" s="619"/>
      <c r="BB14" s="619"/>
      <c r="BC14" s="619"/>
      <c r="BD14" s="619"/>
      <c r="BE14" s="619"/>
      <c r="BF14" s="620"/>
      <c r="BG14" s="621">
        <v>542058</v>
      </c>
      <c r="BH14" s="622"/>
      <c r="BI14" s="622"/>
      <c r="BJ14" s="622"/>
      <c r="BK14" s="622"/>
      <c r="BL14" s="622"/>
      <c r="BM14" s="622"/>
      <c r="BN14" s="623"/>
      <c r="BO14" s="624">
        <v>1.7</v>
      </c>
      <c r="BP14" s="624"/>
      <c r="BQ14" s="624"/>
      <c r="BR14" s="624"/>
      <c r="BS14" s="630">
        <v>27093</v>
      </c>
      <c r="BT14" s="622"/>
      <c r="BU14" s="622"/>
      <c r="BV14" s="622"/>
      <c r="BW14" s="622"/>
      <c r="BX14" s="622"/>
      <c r="BY14" s="622"/>
      <c r="BZ14" s="622"/>
      <c r="CA14" s="622"/>
      <c r="CB14" s="631"/>
      <c r="CD14" s="636" t="s">
        <v>253</v>
      </c>
      <c r="CE14" s="637"/>
      <c r="CF14" s="637"/>
      <c r="CG14" s="637"/>
      <c r="CH14" s="637"/>
      <c r="CI14" s="637"/>
      <c r="CJ14" s="637"/>
      <c r="CK14" s="637"/>
      <c r="CL14" s="637"/>
      <c r="CM14" s="637"/>
      <c r="CN14" s="637"/>
      <c r="CO14" s="637"/>
      <c r="CP14" s="637"/>
      <c r="CQ14" s="638"/>
      <c r="CR14" s="621">
        <v>3597912</v>
      </c>
      <c r="CS14" s="622"/>
      <c r="CT14" s="622"/>
      <c r="CU14" s="622"/>
      <c r="CV14" s="622"/>
      <c r="CW14" s="622"/>
      <c r="CX14" s="622"/>
      <c r="CY14" s="623"/>
      <c r="CZ14" s="624">
        <v>2.6</v>
      </c>
      <c r="DA14" s="624"/>
      <c r="DB14" s="624"/>
      <c r="DC14" s="624"/>
      <c r="DD14" s="630">
        <v>245213</v>
      </c>
      <c r="DE14" s="622"/>
      <c r="DF14" s="622"/>
      <c r="DG14" s="622"/>
      <c r="DH14" s="622"/>
      <c r="DI14" s="622"/>
      <c r="DJ14" s="622"/>
      <c r="DK14" s="622"/>
      <c r="DL14" s="622"/>
      <c r="DM14" s="622"/>
      <c r="DN14" s="622"/>
      <c r="DO14" s="622"/>
      <c r="DP14" s="623"/>
      <c r="DQ14" s="630">
        <v>3374396</v>
      </c>
      <c r="DR14" s="622"/>
      <c r="DS14" s="622"/>
      <c r="DT14" s="622"/>
      <c r="DU14" s="622"/>
      <c r="DV14" s="622"/>
      <c r="DW14" s="622"/>
      <c r="DX14" s="622"/>
      <c r="DY14" s="622"/>
      <c r="DZ14" s="622"/>
      <c r="EA14" s="622"/>
      <c r="EB14" s="622"/>
      <c r="EC14" s="631"/>
    </row>
    <row r="15" spans="2:143" ht="11.25" customHeight="1">
      <c r="B15" s="618" t="s">
        <v>254</v>
      </c>
      <c r="C15" s="619"/>
      <c r="D15" s="619"/>
      <c r="E15" s="619"/>
      <c r="F15" s="619"/>
      <c r="G15" s="619"/>
      <c r="H15" s="619"/>
      <c r="I15" s="619"/>
      <c r="J15" s="619"/>
      <c r="K15" s="619"/>
      <c r="L15" s="619"/>
      <c r="M15" s="619"/>
      <c r="N15" s="619"/>
      <c r="O15" s="619"/>
      <c r="P15" s="619"/>
      <c r="Q15" s="620"/>
      <c r="R15" s="621">
        <v>172195</v>
      </c>
      <c r="S15" s="622"/>
      <c r="T15" s="622"/>
      <c r="U15" s="622"/>
      <c r="V15" s="622"/>
      <c r="W15" s="622"/>
      <c r="X15" s="622"/>
      <c r="Y15" s="623"/>
      <c r="Z15" s="624">
        <v>0.1</v>
      </c>
      <c r="AA15" s="624"/>
      <c r="AB15" s="624"/>
      <c r="AC15" s="624"/>
      <c r="AD15" s="625">
        <v>172195</v>
      </c>
      <c r="AE15" s="625"/>
      <c r="AF15" s="625"/>
      <c r="AG15" s="625"/>
      <c r="AH15" s="625"/>
      <c r="AI15" s="625"/>
      <c r="AJ15" s="625"/>
      <c r="AK15" s="625"/>
      <c r="AL15" s="626">
        <v>0.3</v>
      </c>
      <c r="AM15" s="627"/>
      <c r="AN15" s="627"/>
      <c r="AO15" s="628"/>
      <c r="AP15" s="618" t="s">
        <v>255</v>
      </c>
      <c r="AQ15" s="619"/>
      <c r="AR15" s="619"/>
      <c r="AS15" s="619"/>
      <c r="AT15" s="619"/>
      <c r="AU15" s="619"/>
      <c r="AV15" s="619"/>
      <c r="AW15" s="619"/>
      <c r="AX15" s="619"/>
      <c r="AY15" s="619"/>
      <c r="AZ15" s="619"/>
      <c r="BA15" s="619"/>
      <c r="BB15" s="619"/>
      <c r="BC15" s="619"/>
      <c r="BD15" s="619"/>
      <c r="BE15" s="619"/>
      <c r="BF15" s="620"/>
      <c r="BG15" s="621">
        <v>2391576</v>
      </c>
      <c r="BH15" s="622"/>
      <c r="BI15" s="622"/>
      <c r="BJ15" s="622"/>
      <c r="BK15" s="622"/>
      <c r="BL15" s="622"/>
      <c r="BM15" s="622"/>
      <c r="BN15" s="623"/>
      <c r="BO15" s="624">
        <v>7.4</v>
      </c>
      <c r="BP15" s="624"/>
      <c r="BQ15" s="624"/>
      <c r="BR15" s="624"/>
      <c r="BS15" s="630" t="s">
        <v>124</v>
      </c>
      <c r="BT15" s="622"/>
      <c r="BU15" s="622"/>
      <c r="BV15" s="622"/>
      <c r="BW15" s="622"/>
      <c r="BX15" s="622"/>
      <c r="BY15" s="622"/>
      <c r="BZ15" s="622"/>
      <c r="CA15" s="622"/>
      <c r="CB15" s="631"/>
      <c r="CD15" s="636" t="s">
        <v>256</v>
      </c>
      <c r="CE15" s="637"/>
      <c r="CF15" s="637"/>
      <c r="CG15" s="637"/>
      <c r="CH15" s="637"/>
      <c r="CI15" s="637"/>
      <c r="CJ15" s="637"/>
      <c r="CK15" s="637"/>
      <c r="CL15" s="637"/>
      <c r="CM15" s="637"/>
      <c r="CN15" s="637"/>
      <c r="CO15" s="637"/>
      <c r="CP15" s="637"/>
      <c r="CQ15" s="638"/>
      <c r="CR15" s="621">
        <v>14812227</v>
      </c>
      <c r="CS15" s="622"/>
      <c r="CT15" s="622"/>
      <c r="CU15" s="622"/>
      <c r="CV15" s="622"/>
      <c r="CW15" s="622"/>
      <c r="CX15" s="622"/>
      <c r="CY15" s="623"/>
      <c r="CZ15" s="624">
        <v>10.6</v>
      </c>
      <c r="DA15" s="624"/>
      <c r="DB15" s="624"/>
      <c r="DC15" s="624"/>
      <c r="DD15" s="630">
        <v>4792814</v>
      </c>
      <c r="DE15" s="622"/>
      <c r="DF15" s="622"/>
      <c r="DG15" s="622"/>
      <c r="DH15" s="622"/>
      <c r="DI15" s="622"/>
      <c r="DJ15" s="622"/>
      <c r="DK15" s="622"/>
      <c r="DL15" s="622"/>
      <c r="DM15" s="622"/>
      <c r="DN15" s="622"/>
      <c r="DO15" s="622"/>
      <c r="DP15" s="623"/>
      <c r="DQ15" s="630">
        <v>9517487</v>
      </c>
      <c r="DR15" s="622"/>
      <c r="DS15" s="622"/>
      <c r="DT15" s="622"/>
      <c r="DU15" s="622"/>
      <c r="DV15" s="622"/>
      <c r="DW15" s="622"/>
      <c r="DX15" s="622"/>
      <c r="DY15" s="622"/>
      <c r="DZ15" s="622"/>
      <c r="EA15" s="622"/>
      <c r="EB15" s="622"/>
      <c r="EC15" s="631"/>
    </row>
    <row r="16" spans="2:143" ht="11.25" customHeight="1">
      <c r="B16" s="618" t="s">
        <v>257</v>
      </c>
      <c r="C16" s="619"/>
      <c r="D16" s="619"/>
      <c r="E16" s="619"/>
      <c r="F16" s="619"/>
      <c r="G16" s="619"/>
      <c r="H16" s="619"/>
      <c r="I16" s="619"/>
      <c r="J16" s="619"/>
      <c r="K16" s="619"/>
      <c r="L16" s="619"/>
      <c r="M16" s="619"/>
      <c r="N16" s="619"/>
      <c r="O16" s="619"/>
      <c r="P16" s="619"/>
      <c r="Q16" s="620"/>
      <c r="R16" s="621" t="s">
        <v>234</v>
      </c>
      <c r="S16" s="622"/>
      <c r="T16" s="622"/>
      <c r="U16" s="622"/>
      <c r="V16" s="622"/>
      <c r="W16" s="622"/>
      <c r="X16" s="622"/>
      <c r="Y16" s="623"/>
      <c r="Z16" s="624" t="s">
        <v>124</v>
      </c>
      <c r="AA16" s="624"/>
      <c r="AB16" s="624"/>
      <c r="AC16" s="624"/>
      <c r="AD16" s="625" t="s">
        <v>234</v>
      </c>
      <c r="AE16" s="625"/>
      <c r="AF16" s="625"/>
      <c r="AG16" s="625"/>
      <c r="AH16" s="625"/>
      <c r="AI16" s="625"/>
      <c r="AJ16" s="625"/>
      <c r="AK16" s="625"/>
      <c r="AL16" s="626" t="s">
        <v>234</v>
      </c>
      <c r="AM16" s="627"/>
      <c r="AN16" s="627"/>
      <c r="AO16" s="628"/>
      <c r="AP16" s="618" t="s">
        <v>258</v>
      </c>
      <c r="AQ16" s="619"/>
      <c r="AR16" s="619"/>
      <c r="AS16" s="619"/>
      <c r="AT16" s="619"/>
      <c r="AU16" s="619"/>
      <c r="AV16" s="619"/>
      <c r="AW16" s="619"/>
      <c r="AX16" s="619"/>
      <c r="AY16" s="619"/>
      <c r="AZ16" s="619"/>
      <c r="BA16" s="619"/>
      <c r="BB16" s="619"/>
      <c r="BC16" s="619"/>
      <c r="BD16" s="619"/>
      <c r="BE16" s="619"/>
      <c r="BF16" s="620"/>
      <c r="BG16" s="621" t="s">
        <v>124</v>
      </c>
      <c r="BH16" s="622"/>
      <c r="BI16" s="622"/>
      <c r="BJ16" s="622"/>
      <c r="BK16" s="622"/>
      <c r="BL16" s="622"/>
      <c r="BM16" s="622"/>
      <c r="BN16" s="623"/>
      <c r="BO16" s="624" t="s">
        <v>234</v>
      </c>
      <c r="BP16" s="624"/>
      <c r="BQ16" s="624"/>
      <c r="BR16" s="624"/>
      <c r="BS16" s="630" t="s">
        <v>124</v>
      </c>
      <c r="BT16" s="622"/>
      <c r="BU16" s="622"/>
      <c r="BV16" s="622"/>
      <c r="BW16" s="622"/>
      <c r="BX16" s="622"/>
      <c r="BY16" s="622"/>
      <c r="BZ16" s="622"/>
      <c r="CA16" s="622"/>
      <c r="CB16" s="631"/>
      <c r="CD16" s="636" t="s">
        <v>259</v>
      </c>
      <c r="CE16" s="637"/>
      <c r="CF16" s="637"/>
      <c r="CG16" s="637"/>
      <c r="CH16" s="637"/>
      <c r="CI16" s="637"/>
      <c r="CJ16" s="637"/>
      <c r="CK16" s="637"/>
      <c r="CL16" s="637"/>
      <c r="CM16" s="637"/>
      <c r="CN16" s="637"/>
      <c r="CO16" s="637"/>
      <c r="CP16" s="637"/>
      <c r="CQ16" s="638"/>
      <c r="CR16" s="621" t="s">
        <v>124</v>
      </c>
      <c r="CS16" s="622"/>
      <c r="CT16" s="622"/>
      <c r="CU16" s="622"/>
      <c r="CV16" s="622"/>
      <c r="CW16" s="622"/>
      <c r="CX16" s="622"/>
      <c r="CY16" s="623"/>
      <c r="CZ16" s="624" t="s">
        <v>124</v>
      </c>
      <c r="DA16" s="624"/>
      <c r="DB16" s="624"/>
      <c r="DC16" s="624"/>
      <c r="DD16" s="630" t="s">
        <v>124</v>
      </c>
      <c r="DE16" s="622"/>
      <c r="DF16" s="622"/>
      <c r="DG16" s="622"/>
      <c r="DH16" s="622"/>
      <c r="DI16" s="622"/>
      <c r="DJ16" s="622"/>
      <c r="DK16" s="622"/>
      <c r="DL16" s="622"/>
      <c r="DM16" s="622"/>
      <c r="DN16" s="622"/>
      <c r="DO16" s="622"/>
      <c r="DP16" s="623"/>
      <c r="DQ16" s="630" t="s">
        <v>124</v>
      </c>
      <c r="DR16" s="622"/>
      <c r="DS16" s="622"/>
      <c r="DT16" s="622"/>
      <c r="DU16" s="622"/>
      <c r="DV16" s="622"/>
      <c r="DW16" s="622"/>
      <c r="DX16" s="622"/>
      <c r="DY16" s="622"/>
      <c r="DZ16" s="622"/>
      <c r="EA16" s="622"/>
      <c r="EB16" s="622"/>
      <c r="EC16" s="631"/>
    </row>
    <row r="17" spans="2:133" ht="11.25" customHeight="1">
      <c r="B17" s="618" t="s">
        <v>260</v>
      </c>
      <c r="C17" s="619"/>
      <c r="D17" s="619"/>
      <c r="E17" s="619"/>
      <c r="F17" s="619"/>
      <c r="G17" s="619"/>
      <c r="H17" s="619"/>
      <c r="I17" s="619"/>
      <c r="J17" s="619"/>
      <c r="K17" s="619"/>
      <c r="L17" s="619"/>
      <c r="M17" s="619"/>
      <c r="N17" s="619"/>
      <c r="O17" s="619"/>
      <c r="P17" s="619"/>
      <c r="Q17" s="620"/>
      <c r="R17" s="621">
        <v>118594</v>
      </c>
      <c r="S17" s="622"/>
      <c r="T17" s="622"/>
      <c r="U17" s="622"/>
      <c r="V17" s="622"/>
      <c r="W17" s="622"/>
      <c r="X17" s="622"/>
      <c r="Y17" s="623"/>
      <c r="Z17" s="624">
        <v>0.1</v>
      </c>
      <c r="AA17" s="624"/>
      <c r="AB17" s="624"/>
      <c r="AC17" s="624"/>
      <c r="AD17" s="625">
        <v>118594</v>
      </c>
      <c r="AE17" s="625"/>
      <c r="AF17" s="625"/>
      <c r="AG17" s="625"/>
      <c r="AH17" s="625"/>
      <c r="AI17" s="625"/>
      <c r="AJ17" s="625"/>
      <c r="AK17" s="625"/>
      <c r="AL17" s="626">
        <v>0.2</v>
      </c>
      <c r="AM17" s="627"/>
      <c r="AN17" s="627"/>
      <c r="AO17" s="628"/>
      <c r="AP17" s="618" t="s">
        <v>261</v>
      </c>
      <c r="AQ17" s="619"/>
      <c r="AR17" s="619"/>
      <c r="AS17" s="619"/>
      <c r="AT17" s="619"/>
      <c r="AU17" s="619"/>
      <c r="AV17" s="619"/>
      <c r="AW17" s="619"/>
      <c r="AX17" s="619"/>
      <c r="AY17" s="619"/>
      <c r="AZ17" s="619"/>
      <c r="BA17" s="619"/>
      <c r="BB17" s="619"/>
      <c r="BC17" s="619"/>
      <c r="BD17" s="619"/>
      <c r="BE17" s="619"/>
      <c r="BF17" s="620"/>
      <c r="BG17" s="621">
        <v>1200</v>
      </c>
      <c r="BH17" s="622"/>
      <c r="BI17" s="622"/>
      <c r="BJ17" s="622"/>
      <c r="BK17" s="622"/>
      <c r="BL17" s="622"/>
      <c r="BM17" s="622"/>
      <c r="BN17" s="623"/>
      <c r="BO17" s="624">
        <v>0</v>
      </c>
      <c r="BP17" s="624"/>
      <c r="BQ17" s="624"/>
      <c r="BR17" s="624"/>
      <c r="BS17" s="630" t="s">
        <v>124</v>
      </c>
      <c r="BT17" s="622"/>
      <c r="BU17" s="622"/>
      <c r="BV17" s="622"/>
      <c r="BW17" s="622"/>
      <c r="BX17" s="622"/>
      <c r="BY17" s="622"/>
      <c r="BZ17" s="622"/>
      <c r="CA17" s="622"/>
      <c r="CB17" s="631"/>
      <c r="CD17" s="636" t="s">
        <v>262</v>
      </c>
      <c r="CE17" s="637"/>
      <c r="CF17" s="637"/>
      <c r="CG17" s="637"/>
      <c r="CH17" s="637"/>
      <c r="CI17" s="637"/>
      <c r="CJ17" s="637"/>
      <c r="CK17" s="637"/>
      <c r="CL17" s="637"/>
      <c r="CM17" s="637"/>
      <c r="CN17" s="637"/>
      <c r="CO17" s="637"/>
      <c r="CP17" s="637"/>
      <c r="CQ17" s="638"/>
      <c r="CR17" s="621">
        <v>15542319</v>
      </c>
      <c r="CS17" s="622"/>
      <c r="CT17" s="622"/>
      <c r="CU17" s="622"/>
      <c r="CV17" s="622"/>
      <c r="CW17" s="622"/>
      <c r="CX17" s="622"/>
      <c r="CY17" s="623"/>
      <c r="CZ17" s="624">
        <v>11.1</v>
      </c>
      <c r="DA17" s="624"/>
      <c r="DB17" s="624"/>
      <c r="DC17" s="624"/>
      <c r="DD17" s="630" t="s">
        <v>234</v>
      </c>
      <c r="DE17" s="622"/>
      <c r="DF17" s="622"/>
      <c r="DG17" s="622"/>
      <c r="DH17" s="622"/>
      <c r="DI17" s="622"/>
      <c r="DJ17" s="622"/>
      <c r="DK17" s="622"/>
      <c r="DL17" s="622"/>
      <c r="DM17" s="622"/>
      <c r="DN17" s="622"/>
      <c r="DO17" s="622"/>
      <c r="DP17" s="623"/>
      <c r="DQ17" s="630">
        <v>15217219</v>
      </c>
      <c r="DR17" s="622"/>
      <c r="DS17" s="622"/>
      <c r="DT17" s="622"/>
      <c r="DU17" s="622"/>
      <c r="DV17" s="622"/>
      <c r="DW17" s="622"/>
      <c r="DX17" s="622"/>
      <c r="DY17" s="622"/>
      <c r="DZ17" s="622"/>
      <c r="EA17" s="622"/>
      <c r="EB17" s="622"/>
      <c r="EC17" s="631"/>
    </row>
    <row r="18" spans="2:133" ht="11.25" customHeight="1">
      <c r="B18" s="618" t="s">
        <v>263</v>
      </c>
      <c r="C18" s="619"/>
      <c r="D18" s="619"/>
      <c r="E18" s="619"/>
      <c r="F18" s="619"/>
      <c r="G18" s="619"/>
      <c r="H18" s="619"/>
      <c r="I18" s="619"/>
      <c r="J18" s="619"/>
      <c r="K18" s="619"/>
      <c r="L18" s="619"/>
      <c r="M18" s="619"/>
      <c r="N18" s="619"/>
      <c r="O18" s="619"/>
      <c r="P18" s="619"/>
      <c r="Q18" s="620"/>
      <c r="R18" s="621">
        <v>32950474</v>
      </c>
      <c r="S18" s="622"/>
      <c r="T18" s="622"/>
      <c r="U18" s="622"/>
      <c r="V18" s="622"/>
      <c r="W18" s="622"/>
      <c r="X18" s="622"/>
      <c r="Y18" s="623"/>
      <c r="Z18" s="624">
        <v>23.3</v>
      </c>
      <c r="AA18" s="624"/>
      <c r="AB18" s="624"/>
      <c r="AC18" s="624"/>
      <c r="AD18" s="625">
        <v>31351922</v>
      </c>
      <c r="AE18" s="625"/>
      <c r="AF18" s="625"/>
      <c r="AG18" s="625"/>
      <c r="AH18" s="625"/>
      <c r="AI18" s="625"/>
      <c r="AJ18" s="625"/>
      <c r="AK18" s="625"/>
      <c r="AL18" s="626">
        <v>45.8</v>
      </c>
      <c r="AM18" s="627"/>
      <c r="AN18" s="627"/>
      <c r="AO18" s="628"/>
      <c r="AP18" s="618" t="s">
        <v>264</v>
      </c>
      <c r="AQ18" s="619"/>
      <c r="AR18" s="619"/>
      <c r="AS18" s="619"/>
      <c r="AT18" s="619"/>
      <c r="AU18" s="619"/>
      <c r="AV18" s="619"/>
      <c r="AW18" s="619"/>
      <c r="AX18" s="619"/>
      <c r="AY18" s="619"/>
      <c r="AZ18" s="619"/>
      <c r="BA18" s="619"/>
      <c r="BB18" s="619"/>
      <c r="BC18" s="619"/>
      <c r="BD18" s="619"/>
      <c r="BE18" s="619"/>
      <c r="BF18" s="620"/>
      <c r="BG18" s="621" t="s">
        <v>124</v>
      </c>
      <c r="BH18" s="622"/>
      <c r="BI18" s="622"/>
      <c r="BJ18" s="622"/>
      <c r="BK18" s="622"/>
      <c r="BL18" s="622"/>
      <c r="BM18" s="622"/>
      <c r="BN18" s="623"/>
      <c r="BO18" s="624" t="s">
        <v>124</v>
      </c>
      <c r="BP18" s="624"/>
      <c r="BQ18" s="624"/>
      <c r="BR18" s="624"/>
      <c r="BS18" s="630" t="s">
        <v>124</v>
      </c>
      <c r="BT18" s="622"/>
      <c r="BU18" s="622"/>
      <c r="BV18" s="622"/>
      <c r="BW18" s="622"/>
      <c r="BX18" s="622"/>
      <c r="BY18" s="622"/>
      <c r="BZ18" s="622"/>
      <c r="CA18" s="622"/>
      <c r="CB18" s="631"/>
      <c r="CD18" s="636" t="s">
        <v>265</v>
      </c>
      <c r="CE18" s="637"/>
      <c r="CF18" s="637"/>
      <c r="CG18" s="637"/>
      <c r="CH18" s="637"/>
      <c r="CI18" s="637"/>
      <c r="CJ18" s="637"/>
      <c r="CK18" s="637"/>
      <c r="CL18" s="637"/>
      <c r="CM18" s="637"/>
      <c r="CN18" s="637"/>
      <c r="CO18" s="637"/>
      <c r="CP18" s="637"/>
      <c r="CQ18" s="638"/>
      <c r="CR18" s="621">
        <v>383527</v>
      </c>
      <c r="CS18" s="622"/>
      <c r="CT18" s="622"/>
      <c r="CU18" s="622"/>
      <c r="CV18" s="622"/>
      <c r="CW18" s="622"/>
      <c r="CX18" s="622"/>
      <c r="CY18" s="623"/>
      <c r="CZ18" s="624">
        <v>0.3</v>
      </c>
      <c r="DA18" s="624"/>
      <c r="DB18" s="624"/>
      <c r="DC18" s="624"/>
      <c r="DD18" s="630" t="s">
        <v>124</v>
      </c>
      <c r="DE18" s="622"/>
      <c r="DF18" s="622"/>
      <c r="DG18" s="622"/>
      <c r="DH18" s="622"/>
      <c r="DI18" s="622"/>
      <c r="DJ18" s="622"/>
      <c r="DK18" s="622"/>
      <c r="DL18" s="622"/>
      <c r="DM18" s="622"/>
      <c r="DN18" s="622"/>
      <c r="DO18" s="622"/>
      <c r="DP18" s="623"/>
      <c r="DQ18" s="630">
        <v>324827</v>
      </c>
      <c r="DR18" s="622"/>
      <c r="DS18" s="622"/>
      <c r="DT18" s="622"/>
      <c r="DU18" s="622"/>
      <c r="DV18" s="622"/>
      <c r="DW18" s="622"/>
      <c r="DX18" s="622"/>
      <c r="DY18" s="622"/>
      <c r="DZ18" s="622"/>
      <c r="EA18" s="622"/>
      <c r="EB18" s="622"/>
      <c r="EC18" s="631"/>
    </row>
    <row r="19" spans="2:133" ht="11.25" customHeight="1">
      <c r="B19" s="618" t="s">
        <v>266</v>
      </c>
      <c r="C19" s="619"/>
      <c r="D19" s="619"/>
      <c r="E19" s="619"/>
      <c r="F19" s="619"/>
      <c r="G19" s="619"/>
      <c r="H19" s="619"/>
      <c r="I19" s="619"/>
      <c r="J19" s="619"/>
      <c r="K19" s="619"/>
      <c r="L19" s="619"/>
      <c r="M19" s="619"/>
      <c r="N19" s="619"/>
      <c r="O19" s="619"/>
      <c r="P19" s="619"/>
      <c r="Q19" s="620"/>
      <c r="R19" s="621">
        <v>31351922</v>
      </c>
      <c r="S19" s="622"/>
      <c r="T19" s="622"/>
      <c r="U19" s="622"/>
      <c r="V19" s="622"/>
      <c r="W19" s="622"/>
      <c r="X19" s="622"/>
      <c r="Y19" s="623"/>
      <c r="Z19" s="624">
        <v>22.2</v>
      </c>
      <c r="AA19" s="624"/>
      <c r="AB19" s="624"/>
      <c r="AC19" s="624"/>
      <c r="AD19" s="625">
        <v>31351922</v>
      </c>
      <c r="AE19" s="625"/>
      <c r="AF19" s="625"/>
      <c r="AG19" s="625"/>
      <c r="AH19" s="625"/>
      <c r="AI19" s="625"/>
      <c r="AJ19" s="625"/>
      <c r="AK19" s="625"/>
      <c r="AL19" s="626">
        <v>45.8</v>
      </c>
      <c r="AM19" s="627"/>
      <c r="AN19" s="627"/>
      <c r="AO19" s="628"/>
      <c r="AP19" s="618" t="s">
        <v>267</v>
      </c>
      <c r="AQ19" s="619"/>
      <c r="AR19" s="619"/>
      <c r="AS19" s="619"/>
      <c r="AT19" s="619"/>
      <c r="AU19" s="619"/>
      <c r="AV19" s="619"/>
      <c r="AW19" s="619"/>
      <c r="AX19" s="619"/>
      <c r="AY19" s="619"/>
      <c r="AZ19" s="619"/>
      <c r="BA19" s="619"/>
      <c r="BB19" s="619"/>
      <c r="BC19" s="619"/>
      <c r="BD19" s="619"/>
      <c r="BE19" s="619"/>
      <c r="BF19" s="620"/>
      <c r="BG19" s="621">
        <v>2629143</v>
      </c>
      <c r="BH19" s="622"/>
      <c r="BI19" s="622"/>
      <c r="BJ19" s="622"/>
      <c r="BK19" s="622"/>
      <c r="BL19" s="622"/>
      <c r="BM19" s="622"/>
      <c r="BN19" s="623"/>
      <c r="BO19" s="624">
        <v>8.1999999999999993</v>
      </c>
      <c r="BP19" s="624"/>
      <c r="BQ19" s="624"/>
      <c r="BR19" s="624"/>
      <c r="BS19" s="630" t="s">
        <v>234</v>
      </c>
      <c r="BT19" s="622"/>
      <c r="BU19" s="622"/>
      <c r="BV19" s="622"/>
      <c r="BW19" s="622"/>
      <c r="BX19" s="622"/>
      <c r="BY19" s="622"/>
      <c r="BZ19" s="622"/>
      <c r="CA19" s="622"/>
      <c r="CB19" s="631"/>
      <c r="CD19" s="636" t="s">
        <v>268</v>
      </c>
      <c r="CE19" s="637"/>
      <c r="CF19" s="637"/>
      <c r="CG19" s="637"/>
      <c r="CH19" s="637"/>
      <c r="CI19" s="637"/>
      <c r="CJ19" s="637"/>
      <c r="CK19" s="637"/>
      <c r="CL19" s="637"/>
      <c r="CM19" s="637"/>
      <c r="CN19" s="637"/>
      <c r="CO19" s="637"/>
      <c r="CP19" s="637"/>
      <c r="CQ19" s="638"/>
      <c r="CR19" s="621" t="s">
        <v>124</v>
      </c>
      <c r="CS19" s="622"/>
      <c r="CT19" s="622"/>
      <c r="CU19" s="622"/>
      <c r="CV19" s="622"/>
      <c r="CW19" s="622"/>
      <c r="CX19" s="622"/>
      <c r="CY19" s="623"/>
      <c r="CZ19" s="624" t="s">
        <v>124</v>
      </c>
      <c r="DA19" s="624"/>
      <c r="DB19" s="624"/>
      <c r="DC19" s="624"/>
      <c r="DD19" s="630" t="s">
        <v>234</v>
      </c>
      <c r="DE19" s="622"/>
      <c r="DF19" s="622"/>
      <c r="DG19" s="622"/>
      <c r="DH19" s="622"/>
      <c r="DI19" s="622"/>
      <c r="DJ19" s="622"/>
      <c r="DK19" s="622"/>
      <c r="DL19" s="622"/>
      <c r="DM19" s="622"/>
      <c r="DN19" s="622"/>
      <c r="DO19" s="622"/>
      <c r="DP19" s="623"/>
      <c r="DQ19" s="630" t="s">
        <v>234</v>
      </c>
      <c r="DR19" s="622"/>
      <c r="DS19" s="622"/>
      <c r="DT19" s="622"/>
      <c r="DU19" s="622"/>
      <c r="DV19" s="622"/>
      <c r="DW19" s="622"/>
      <c r="DX19" s="622"/>
      <c r="DY19" s="622"/>
      <c r="DZ19" s="622"/>
      <c r="EA19" s="622"/>
      <c r="EB19" s="622"/>
      <c r="EC19" s="631"/>
    </row>
    <row r="20" spans="2:133" ht="11.25" customHeight="1">
      <c r="B20" s="618" t="s">
        <v>269</v>
      </c>
      <c r="C20" s="619"/>
      <c r="D20" s="619"/>
      <c r="E20" s="619"/>
      <c r="F20" s="619"/>
      <c r="G20" s="619"/>
      <c r="H20" s="619"/>
      <c r="I20" s="619"/>
      <c r="J20" s="619"/>
      <c r="K20" s="619"/>
      <c r="L20" s="619"/>
      <c r="M20" s="619"/>
      <c r="N20" s="619"/>
      <c r="O20" s="619"/>
      <c r="P20" s="619"/>
      <c r="Q20" s="620"/>
      <c r="R20" s="621">
        <v>1598296</v>
      </c>
      <c r="S20" s="622"/>
      <c r="T20" s="622"/>
      <c r="U20" s="622"/>
      <c r="V20" s="622"/>
      <c r="W20" s="622"/>
      <c r="X20" s="622"/>
      <c r="Y20" s="623"/>
      <c r="Z20" s="624">
        <v>1.1000000000000001</v>
      </c>
      <c r="AA20" s="624"/>
      <c r="AB20" s="624"/>
      <c r="AC20" s="624"/>
      <c r="AD20" s="625" t="s">
        <v>234</v>
      </c>
      <c r="AE20" s="625"/>
      <c r="AF20" s="625"/>
      <c r="AG20" s="625"/>
      <c r="AH20" s="625"/>
      <c r="AI20" s="625"/>
      <c r="AJ20" s="625"/>
      <c r="AK20" s="625"/>
      <c r="AL20" s="626" t="s">
        <v>124</v>
      </c>
      <c r="AM20" s="627"/>
      <c r="AN20" s="627"/>
      <c r="AO20" s="628"/>
      <c r="AP20" s="618" t="s">
        <v>270</v>
      </c>
      <c r="AQ20" s="619"/>
      <c r="AR20" s="619"/>
      <c r="AS20" s="619"/>
      <c r="AT20" s="619"/>
      <c r="AU20" s="619"/>
      <c r="AV20" s="619"/>
      <c r="AW20" s="619"/>
      <c r="AX20" s="619"/>
      <c r="AY20" s="619"/>
      <c r="AZ20" s="619"/>
      <c r="BA20" s="619"/>
      <c r="BB20" s="619"/>
      <c r="BC20" s="619"/>
      <c r="BD20" s="619"/>
      <c r="BE20" s="619"/>
      <c r="BF20" s="620"/>
      <c r="BG20" s="621">
        <v>2629143</v>
      </c>
      <c r="BH20" s="622"/>
      <c r="BI20" s="622"/>
      <c r="BJ20" s="622"/>
      <c r="BK20" s="622"/>
      <c r="BL20" s="622"/>
      <c r="BM20" s="622"/>
      <c r="BN20" s="623"/>
      <c r="BO20" s="624">
        <v>8.1999999999999993</v>
      </c>
      <c r="BP20" s="624"/>
      <c r="BQ20" s="624"/>
      <c r="BR20" s="624"/>
      <c r="BS20" s="630" t="s">
        <v>234</v>
      </c>
      <c r="BT20" s="622"/>
      <c r="BU20" s="622"/>
      <c r="BV20" s="622"/>
      <c r="BW20" s="622"/>
      <c r="BX20" s="622"/>
      <c r="BY20" s="622"/>
      <c r="BZ20" s="622"/>
      <c r="CA20" s="622"/>
      <c r="CB20" s="631"/>
      <c r="CD20" s="636" t="s">
        <v>271</v>
      </c>
      <c r="CE20" s="637"/>
      <c r="CF20" s="637"/>
      <c r="CG20" s="637"/>
      <c r="CH20" s="637"/>
      <c r="CI20" s="637"/>
      <c r="CJ20" s="637"/>
      <c r="CK20" s="637"/>
      <c r="CL20" s="637"/>
      <c r="CM20" s="637"/>
      <c r="CN20" s="637"/>
      <c r="CO20" s="637"/>
      <c r="CP20" s="637"/>
      <c r="CQ20" s="638"/>
      <c r="CR20" s="621">
        <v>140296035</v>
      </c>
      <c r="CS20" s="622"/>
      <c r="CT20" s="622"/>
      <c r="CU20" s="622"/>
      <c r="CV20" s="622"/>
      <c r="CW20" s="622"/>
      <c r="CX20" s="622"/>
      <c r="CY20" s="623"/>
      <c r="CZ20" s="624">
        <v>100</v>
      </c>
      <c r="DA20" s="624"/>
      <c r="DB20" s="624"/>
      <c r="DC20" s="624"/>
      <c r="DD20" s="630">
        <v>14052271</v>
      </c>
      <c r="DE20" s="622"/>
      <c r="DF20" s="622"/>
      <c r="DG20" s="622"/>
      <c r="DH20" s="622"/>
      <c r="DI20" s="622"/>
      <c r="DJ20" s="622"/>
      <c r="DK20" s="622"/>
      <c r="DL20" s="622"/>
      <c r="DM20" s="622"/>
      <c r="DN20" s="622"/>
      <c r="DO20" s="622"/>
      <c r="DP20" s="623"/>
      <c r="DQ20" s="630">
        <v>81414967</v>
      </c>
      <c r="DR20" s="622"/>
      <c r="DS20" s="622"/>
      <c r="DT20" s="622"/>
      <c r="DU20" s="622"/>
      <c r="DV20" s="622"/>
      <c r="DW20" s="622"/>
      <c r="DX20" s="622"/>
      <c r="DY20" s="622"/>
      <c r="DZ20" s="622"/>
      <c r="EA20" s="622"/>
      <c r="EB20" s="622"/>
      <c r="EC20" s="631"/>
    </row>
    <row r="21" spans="2:133" ht="11.25" customHeight="1">
      <c r="B21" s="618" t="s">
        <v>272</v>
      </c>
      <c r="C21" s="619"/>
      <c r="D21" s="619"/>
      <c r="E21" s="619"/>
      <c r="F21" s="619"/>
      <c r="G21" s="619"/>
      <c r="H21" s="619"/>
      <c r="I21" s="619"/>
      <c r="J21" s="619"/>
      <c r="K21" s="619"/>
      <c r="L21" s="619"/>
      <c r="M21" s="619"/>
      <c r="N21" s="619"/>
      <c r="O21" s="619"/>
      <c r="P21" s="619"/>
      <c r="Q21" s="620"/>
      <c r="R21" s="621">
        <v>256</v>
      </c>
      <c r="S21" s="622"/>
      <c r="T21" s="622"/>
      <c r="U21" s="622"/>
      <c r="V21" s="622"/>
      <c r="W21" s="622"/>
      <c r="X21" s="622"/>
      <c r="Y21" s="623"/>
      <c r="Z21" s="624">
        <v>0</v>
      </c>
      <c r="AA21" s="624"/>
      <c r="AB21" s="624"/>
      <c r="AC21" s="624"/>
      <c r="AD21" s="625" t="s">
        <v>234</v>
      </c>
      <c r="AE21" s="625"/>
      <c r="AF21" s="625"/>
      <c r="AG21" s="625"/>
      <c r="AH21" s="625"/>
      <c r="AI21" s="625"/>
      <c r="AJ21" s="625"/>
      <c r="AK21" s="625"/>
      <c r="AL21" s="626" t="s">
        <v>124</v>
      </c>
      <c r="AM21" s="627"/>
      <c r="AN21" s="627"/>
      <c r="AO21" s="628"/>
      <c r="AP21" s="639" t="s">
        <v>273</v>
      </c>
      <c r="AQ21" s="640"/>
      <c r="AR21" s="640"/>
      <c r="AS21" s="640"/>
      <c r="AT21" s="640"/>
      <c r="AU21" s="640"/>
      <c r="AV21" s="640"/>
      <c r="AW21" s="640"/>
      <c r="AX21" s="640"/>
      <c r="AY21" s="640"/>
      <c r="AZ21" s="640"/>
      <c r="BA21" s="640"/>
      <c r="BB21" s="640"/>
      <c r="BC21" s="640"/>
      <c r="BD21" s="640"/>
      <c r="BE21" s="640"/>
      <c r="BF21" s="641"/>
      <c r="BG21" s="621">
        <v>215424</v>
      </c>
      <c r="BH21" s="622"/>
      <c r="BI21" s="622"/>
      <c r="BJ21" s="622"/>
      <c r="BK21" s="622"/>
      <c r="BL21" s="622"/>
      <c r="BM21" s="622"/>
      <c r="BN21" s="623"/>
      <c r="BO21" s="624">
        <v>0.7</v>
      </c>
      <c r="BP21" s="624"/>
      <c r="BQ21" s="624"/>
      <c r="BR21" s="624"/>
      <c r="BS21" s="630" t="s">
        <v>124</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c r="B22" s="618" t="s">
        <v>274</v>
      </c>
      <c r="C22" s="619"/>
      <c r="D22" s="619"/>
      <c r="E22" s="619"/>
      <c r="F22" s="619"/>
      <c r="G22" s="619"/>
      <c r="H22" s="619"/>
      <c r="I22" s="619"/>
      <c r="J22" s="619"/>
      <c r="K22" s="619"/>
      <c r="L22" s="619"/>
      <c r="M22" s="619"/>
      <c r="N22" s="619"/>
      <c r="O22" s="619"/>
      <c r="P22" s="619"/>
      <c r="Q22" s="620"/>
      <c r="R22" s="621">
        <v>71702798</v>
      </c>
      <c r="S22" s="622"/>
      <c r="T22" s="622"/>
      <c r="U22" s="622"/>
      <c r="V22" s="622"/>
      <c r="W22" s="622"/>
      <c r="X22" s="622"/>
      <c r="Y22" s="623"/>
      <c r="Z22" s="624">
        <v>50.7</v>
      </c>
      <c r="AA22" s="624"/>
      <c r="AB22" s="624"/>
      <c r="AC22" s="624"/>
      <c r="AD22" s="625">
        <v>67690527</v>
      </c>
      <c r="AE22" s="625"/>
      <c r="AF22" s="625"/>
      <c r="AG22" s="625"/>
      <c r="AH22" s="625"/>
      <c r="AI22" s="625"/>
      <c r="AJ22" s="625"/>
      <c r="AK22" s="625"/>
      <c r="AL22" s="626">
        <v>98.8</v>
      </c>
      <c r="AM22" s="627"/>
      <c r="AN22" s="627"/>
      <c r="AO22" s="628"/>
      <c r="AP22" s="639" t="s">
        <v>275</v>
      </c>
      <c r="AQ22" s="640"/>
      <c r="AR22" s="640"/>
      <c r="AS22" s="640"/>
      <c r="AT22" s="640"/>
      <c r="AU22" s="640"/>
      <c r="AV22" s="640"/>
      <c r="AW22" s="640"/>
      <c r="AX22" s="640"/>
      <c r="AY22" s="640"/>
      <c r="AZ22" s="640"/>
      <c r="BA22" s="640"/>
      <c r="BB22" s="640"/>
      <c r="BC22" s="640"/>
      <c r="BD22" s="640"/>
      <c r="BE22" s="640"/>
      <c r="BF22" s="641"/>
      <c r="BG22" s="621" t="s">
        <v>124</v>
      </c>
      <c r="BH22" s="622"/>
      <c r="BI22" s="622"/>
      <c r="BJ22" s="622"/>
      <c r="BK22" s="622"/>
      <c r="BL22" s="622"/>
      <c r="BM22" s="622"/>
      <c r="BN22" s="623"/>
      <c r="BO22" s="624" t="s">
        <v>234</v>
      </c>
      <c r="BP22" s="624"/>
      <c r="BQ22" s="624"/>
      <c r="BR22" s="624"/>
      <c r="BS22" s="630" t="s">
        <v>124</v>
      </c>
      <c r="BT22" s="622"/>
      <c r="BU22" s="622"/>
      <c r="BV22" s="622"/>
      <c r="BW22" s="622"/>
      <c r="BX22" s="622"/>
      <c r="BY22" s="622"/>
      <c r="BZ22" s="622"/>
      <c r="CA22" s="622"/>
      <c r="CB22" s="631"/>
      <c r="CD22" s="603" t="s">
        <v>276</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c r="B23" s="618" t="s">
        <v>277</v>
      </c>
      <c r="C23" s="619"/>
      <c r="D23" s="619"/>
      <c r="E23" s="619"/>
      <c r="F23" s="619"/>
      <c r="G23" s="619"/>
      <c r="H23" s="619"/>
      <c r="I23" s="619"/>
      <c r="J23" s="619"/>
      <c r="K23" s="619"/>
      <c r="L23" s="619"/>
      <c r="M23" s="619"/>
      <c r="N23" s="619"/>
      <c r="O23" s="619"/>
      <c r="P23" s="619"/>
      <c r="Q23" s="620"/>
      <c r="R23" s="621">
        <v>47490</v>
      </c>
      <c r="S23" s="622"/>
      <c r="T23" s="622"/>
      <c r="U23" s="622"/>
      <c r="V23" s="622"/>
      <c r="W23" s="622"/>
      <c r="X23" s="622"/>
      <c r="Y23" s="623"/>
      <c r="Z23" s="624">
        <v>0</v>
      </c>
      <c r="AA23" s="624"/>
      <c r="AB23" s="624"/>
      <c r="AC23" s="624"/>
      <c r="AD23" s="625">
        <v>47490</v>
      </c>
      <c r="AE23" s="625"/>
      <c r="AF23" s="625"/>
      <c r="AG23" s="625"/>
      <c r="AH23" s="625"/>
      <c r="AI23" s="625"/>
      <c r="AJ23" s="625"/>
      <c r="AK23" s="625"/>
      <c r="AL23" s="626">
        <v>0.1</v>
      </c>
      <c r="AM23" s="627"/>
      <c r="AN23" s="627"/>
      <c r="AO23" s="628"/>
      <c r="AP23" s="639" t="s">
        <v>278</v>
      </c>
      <c r="AQ23" s="640"/>
      <c r="AR23" s="640"/>
      <c r="AS23" s="640"/>
      <c r="AT23" s="640"/>
      <c r="AU23" s="640"/>
      <c r="AV23" s="640"/>
      <c r="AW23" s="640"/>
      <c r="AX23" s="640"/>
      <c r="AY23" s="640"/>
      <c r="AZ23" s="640"/>
      <c r="BA23" s="640"/>
      <c r="BB23" s="640"/>
      <c r="BC23" s="640"/>
      <c r="BD23" s="640"/>
      <c r="BE23" s="640"/>
      <c r="BF23" s="641"/>
      <c r="BG23" s="621">
        <v>2413719</v>
      </c>
      <c r="BH23" s="622"/>
      <c r="BI23" s="622"/>
      <c r="BJ23" s="622"/>
      <c r="BK23" s="622"/>
      <c r="BL23" s="622"/>
      <c r="BM23" s="622"/>
      <c r="BN23" s="623"/>
      <c r="BO23" s="624">
        <v>7.5</v>
      </c>
      <c r="BP23" s="624"/>
      <c r="BQ23" s="624"/>
      <c r="BR23" s="624"/>
      <c r="BS23" s="630" t="s">
        <v>234</v>
      </c>
      <c r="BT23" s="622"/>
      <c r="BU23" s="622"/>
      <c r="BV23" s="622"/>
      <c r="BW23" s="622"/>
      <c r="BX23" s="622"/>
      <c r="BY23" s="622"/>
      <c r="BZ23" s="622"/>
      <c r="CA23" s="622"/>
      <c r="CB23" s="631"/>
      <c r="CD23" s="603" t="s">
        <v>217</v>
      </c>
      <c r="CE23" s="604"/>
      <c r="CF23" s="604"/>
      <c r="CG23" s="604"/>
      <c r="CH23" s="604"/>
      <c r="CI23" s="604"/>
      <c r="CJ23" s="604"/>
      <c r="CK23" s="604"/>
      <c r="CL23" s="604"/>
      <c r="CM23" s="604"/>
      <c r="CN23" s="604"/>
      <c r="CO23" s="604"/>
      <c r="CP23" s="604"/>
      <c r="CQ23" s="605"/>
      <c r="CR23" s="603" t="s">
        <v>279</v>
      </c>
      <c r="CS23" s="604"/>
      <c r="CT23" s="604"/>
      <c r="CU23" s="604"/>
      <c r="CV23" s="604"/>
      <c r="CW23" s="604"/>
      <c r="CX23" s="604"/>
      <c r="CY23" s="605"/>
      <c r="CZ23" s="603" t="s">
        <v>280</v>
      </c>
      <c r="DA23" s="604"/>
      <c r="DB23" s="604"/>
      <c r="DC23" s="605"/>
      <c r="DD23" s="603" t="s">
        <v>281</v>
      </c>
      <c r="DE23" s="604"/>
      <c r="DF23" s="604"/>
      <c r="DG23" s="604"/>
      <c r="DH23" s="604"/>
      <c r="DI23" s="604"/>
      <c r="DJ23" s="604"/>
      <c r="DK23" s="605"/>
      <c r="DL23" s="651" t="s">
        <v>282</v>
      </c>
      <c r="DM23" s="652"/>
      <c r="DN23" s="652"/>
      <c r="DO23" s="652"/>
      <c r="DP23" s="652"/>
      <c r="DQ23" s="652"/>
      <c r="DR23" s="652"/>
      <c r="DS23" s="652"/>
      <c r="DT23" s="652"/>
      <c r="DU23" s="652"/>
      <c r="DV23" s="653"/>
      <c r="DW23" s="603" t="s">
        <v>283</v>
      </c>
      <c r="DX23" s="604"/>
      <c r="DY23" s="604"/>
      <c r="DZ23" s="604"/>
      <c r="EA23" s="604"/>
      <c r="EB23" s="604"/>
      <c r="EC23" s="605"/>
    </row>
    <row r="24" spans="2:133" ht="11.25" customHeight="1">
      <c r="B24" s="618" t="s">
        <v>284</v>
      </c>
      <c r="C24" s="619"/>
      <c r="D24" s="619"/>
      <c r="E24" s="619"/>
      <c r="F24" s="619"/>
      <c r="G24" s="619"/>
      <c r="H24" s="619"/>
      <c r="I24" s="619"/>
      <c r="J24" s="619"/>
      <c r="K24" s="619"/>
      <c r="L24" s="619"/>
      <c r="M24" s="619"/>
      <c r="N24" s="619"/>
      <c r="O24" s="619"/>
      <c r="P24" s="619"/>
      <c r="Q24" s="620"/>
      <c r="R24" s="621">
        <v>362001</v>
      </c>
      <c r="S24" s="622"/>
      <c r="T24" s="622"/>
      <c r="U24" s="622"/>
      <c r="V24" s="622"/>
      <c r="W24" s="622"/>
      <c r="X24" s="622"/>
      <c r="Y24" s="623"/>
      <c r="Z24" s="624">
        <v>0.3</v>
      </c>
      <c r="AA24" s="624"/>
      <c r="AB24" s="624"/>
      <c r="AC24" s="624"/>
      <c r="AD24" s="625" t="s">
        <v>234</v>
      </c>
      <c r="AE24" s="625"/>
      <c r="AF24" s="625"/>
      <c r="AG24" s="625"/>
      <c r="AH24" s="625"/>
      <c r="AI24" s="625"/>
      <c r="AJ24" s="625"/>
      <c r="AK24" s="625"/>
      <c r="AL24" s="626" t="s">
        <v>234</v>
      </c>
      <c r="AM24" s="627"/>
      <c r="AN24" s="627"/>
      <c r="AO24" s="628"/>
      <c r="AP24" s="639" t="s">
        <v>285</v>
      </c>
      <c r="AQ24" s="640"/>
      <c r="AR24" s="640"/>
      <c r="AS24" s="640"/>
      <c r="AT24" s="640"/>
      <c r="AU24" s="640"/>
      <c r="AV24" s="640"/>
      <c r="AW24" s="640"/>
      <c r="AX24" s="640"/>
      <c r="AY24" s="640"/>
      <c r="AZ24" s="640"/>
      <c r="BA24" s="640"/>
      <c r="BB24" s="640"/>
      <c r="BC24" s="640"/>
      <c r="BD24" s="640"/>
      <c r="BE24" s="640"/>
      <c r="BF24" s="641"/>
      <c r="BG24" s="621" t="s">
        <v>124</v>
      </c>
      <c r="BH24" s="622"/>
      <c r="BI24" s="622"/>
      <c r="BJ24" s="622"/>
      <c r="BK24" s="622"/>
      <c r="BL24" s="622"/>
      <c r="BM24" s="622"/>
      <c r="BN24" s="623"/>
      <c r="BO24" s="624" t="s">
        <v>124</v>
      </c>
      <c r="BP24" s="624"/>
      <c r="BQ24" s="624"/>
      <c r="BR24" s="624"/>
      <c r="BS24" s="630" t="s">
        <v>124</v>
      </c>
      <c r="BT24" s="622"/>
      <c r="BU24" s="622"/>
      <c r="BV24" s="622"/>
      <c r="BW24" s="622"/>
      <c r="BX24" s="622"/>
      <c r="BY24" s="622"/>
      <c r="BZ24" s="622"/>
      <c r="CA24" s="622"/>
      <c r="CB24" s="631"/>
      <c r="CD24" s="632" t="s">
        <v>286</v>
      </c>
      <c r="CE24" s="633"/>
      <c r="CF24" s="633"/>
      <c r="CG24" s="633"/>
      <c r="CH24" s="633"/>
      <c r="CI24" s="633"/>
      <c r="CJ24" s="633"/>
      <c r="CK24" s="633"/>
      <c r="CL24" s="633"/>
      <c r="CM24" s="633"/>
      <c r="CN24" s="633"/>
      <c r="CO24" s="633"/>
      <c r="CP24" s="633"/>
      <c r="CQ24" s="634"/>
      <c r="CR24" s="610">
        <v>75007928</v>
      </c>
      <c r="CS24" s="611"/>
      <c r="CT24" s="611"/>
      <c r="CU24" s="611"/>
      <c r="CV24" s="611"/>
      <c r="CW24" s="611"/>
      <c r="CX24" s="611"/>
      <c r="CY24" s="612"/>
      <c r="CZ24" s="615">
        <v>53.5</v>
      </c>
      <c r="DA24" s="616"/>
      <c r="DB24" s="616"/>
      <c r="DC24" s="635"/>
      <c r="DD24" s="656">
        <v>44446670</v>
      </c>
      <c r="DE24" s="611"/>
      <c r="DF24" s="611"/>
      <c r="DG24" s="611"/>
      <c r="DH24" s="611"/>
      <c r="DI24" s="611"/>
      <c r="DJ24" s="611"/>
      <c r="DK24" s="612"/>
      <c r="DL24" s="656">
        <v>43753813</v>
      </c>
      <c r="DM24" s="611"/>
      <c r="DN24" s="611"/>
      <c r="DO24" s="611"/>
      <c r="DP24" s="611"/>
      <c r="DQ24" s="611"/>
      <c r="DR24" s="611"/>
      <c r="DS24" s="611"/>
      <c r="DT24" s="611"/>
      <c r="DU24" s="611"/>
      <c r="DV24" s="612"/>
      <c r="DW24" s="615">
        <v>60.1</v>
      </c>
      <c r="DX24" s="616"/>
      <c r="DY24" s="616"/>
      <c r="DZ24" s="616"/>
      <c r="EA24" s="616"/>
      <c r="EB24" s="616"/>
      <c r="EC24" s="617"/>
    </row>
    <row r="25" spans="2:133" ht="11.25" customHeight="1">
      <c r="B25" s="618" t="s">
        <v>287</v>
      </c>
      <c r="C25" s="619"/>
      <c r="D25" s="619"/>
      <c r="E25" s="619"/>
      <c r="F25" s="619"/>
      <c r="G25" s="619"/>
      <c r="H25" s="619"/>
      <c r="I25" s="619"/>
      <c r="J25" s="619"/>
      <c r="K25" s="619"/>
      <c r="L25" s="619"/>
      <c r="M25" s="619"/>
      <c r="N25" s="619"/>
      <c r="O25" s="619"/>
      <c r="P25" s="619"/>
      <c r="Q25" s="620"/>
      <c r="R25" s="621">
        <v>2523414</v>
      </c>
      <c r="S25" s="622"/>
      <c r="T25" s="622"/>
      <c r="U25" s="622"/>
      <c r="V25" s="622"/>
      <c r="W25" s="622"/>
      <c r="X25" s="622"/>
      <c r="Y25" s="623"/>
      <c r="Z25" s="624">
        <v>1.8</v>
      </c>
      <c r="AA25" s="624"/>
      <c r="AB25" s="624"/>
      <c r="AC25" s="624"/>
      <c r="AD25" s="625">
        <v>363655</v>
      </c>
      <c r="AE25" s="625"/>
      <c r="AF25" s="625"/>
      <c r="AG25" s="625"/>
      <c r="AH25" s="625"/>
      <c r="AI25" s="625"/>
      <c r="AJ25" s="625"/>
      <c r="AK25" s="625"/>
      <c r="AL25" s="626">
        <v>0.5</v>
      </c>
      <c r="AM25" s="627"/>
      <c r="AN25" s="627"/>
      <c r="AO25" s="628"/>
      <c r="AP25" s="639" t="s">
        <v>288</v>
      </c>
      <c r="AQ25" s="640"/>
      <c r="AR25" s="640"/>
      <c r="AS25" s="640"/>
      <c r="AT25" s="640"/>
      <c r="AU25" s="640"/>
      <c r="AV25" s="640"/>
      <c r="AW25" s="640"/>
      <c r="AX25" s="640"/>
      <c r="AY25" s="640"/>
      <c r="AZ25" s="640"/>
      <c r="BA25" s="640"/>
      <c r="BB25" s="640"/>
      <c r="BC25" s="640"/>
      <c r="BD25" s="640"/>
      <c r="BE25" s="640"/>
      <c r="BF25" s="641"/>
      <c r="BG25" s="621" t="s">
        <v>124</v>
      </c>
      <c r="BH25" s="622"/>
      <c r="BI25" s="622"/>
      <c r="BJ25" s="622"/>
      <c r="BK25" s="622"/>
      <c r="BL25" s="622"/>
      <c r="BM25" s="622"/>
      <c r="BN25" s="623"/>
      <c r="BO25" s="624" t="s">
        <v>124</v>
      </c>
      <c r="BP25" s="624"/>
      <c r="BQ25" s="624"/>
      <c r="BR25" s="624"/>
      <c r="BS25" s="630" t="s">
        <v>124</v>
      </c>
      <c r="BT25" s="622"/>
      <c r="BU25" s="622"/>
      <c r="BV25" s="622"/>
      <c r="BW25" s="622"/>
      <c r="BX25" s="622"/>
      <c r="BY25" s="622"/>
      <c r="BZ25" s="622"/>
      <c r="CA25" s="622"/>
      <c r="CB25" s="631"/>
      <c r="CD25" s="636" t="s">
        <v>289</v>
      </c>
      <c r="CE25" s="637"/>
      <c r="CF25" s="637"/>
      <c r="CG25" s="637"/>
      <c r="CH25" s="637"/>
      <c r="CI25" s="637"/>
      <c r="CJ25" s="637"/>
      <c r="CK25" s="637"/>
      <c r="CL25" s="637"/>
      <c r="CM25" s="637"/>
      <c r="CN25" s="637"/>
      <c r="CO25" s="637"/>
      <c r="CP25" s="637"/>
      <c r="CQ25" s="638"/>
      <c r="CR25" s="621">
        <v>17432913</v>
      </c>
      <c r="CS25" s="657"/>
      <c r="CT25" s="657"/>
      <c r="CU25" s="657"/>
      <c r="CV25" s="657"/>
      <c r="CW25" s="657"/>
      <c r="CX25" s="657"/>
      <c r="CY25" s="658"/>
      <c r="CZ25" s="626">
        <v>12.4</v>
      </c>
      <c r="DA25" s="654"/>
      <c r="DB25" s="654"/>
      <c r="DC25" s="659"/>
      <c r="DD25" s="630">
        <v>16871157</v>
      </c>
      <c r="DE25" s="657"/>
      <c r="DF25" s="657"/>
      <c r="DG25" s="657"/>
      <c r="DH25" s="657"/>
      <c r="DI25" s="657"/>
      <c r="DJ25" s="657"/>
      <c r="DK25" s="658"/>
      <c r="DL25" s="630">
        <v>16233737</v>
      </c>
      <c r="DM25" s="657"/>
      <c r="DN25" s="657"/>
      <c r="DO25" s="657"/>
      <c r="DP25" s="657"/>
      <c r="DQ25" s="657"/>
      <c r="DR25" s="657"/>
      <c r="DS25" s="657"/>
      <c r="DT25" s="657"/>
      <c r="DU25" s="657"/>
      <c r="DV25" s="658"/>
      <c r="DW25" s="626">
        <v>22.3</v>
      </c>
      <c r="DX25" s="654"/>
      <c r="DY25" s="654"/>
      <c r="DZ25" s="654"/>
      <c r="EA25" s="654"/>
      <c r="EB25" s="654"/>
      <c r="EC25" s="655"/>
    </row>
    <row r="26" spans="2:133" ht="11.25" customHeight="1">
      <c r="B26" s="618" t="s">
        <v>290</v>
      </c>
      <c r="C26" s="619"/>
      <c r="D26" s="619"/>
      <c r="E26" s="619"/>
      <c r="F26" s="619"/>
      <c r="G26" s="619"/>
      <c r="H26" s="619"/>
      <c r="I26" s="619"/>
      <c r="J26" s="619"/>
      <c r="K26" s="619"/>
      <c r="L26" s="619"/>
      <c r="M26" s="619"/>
      <c r="N26" s="619"/>
      <c r="O26" s="619"/>
      <c r="P26" s="619"/>
      <c r="Q26" s="620"/>
      <c r="R26" s="621">
        <v>1259948</v>
      </c>
      <c r="S26" s="622"/>
      <c r="T26" s="622"/>
      <c r="U26" s="622"/>
      <c r="V26" s="622"/>
      <c r="W26" s="622"/>
      <c r="X26" s="622"/>
      <c r="Y26" s="623"/>
      <c r="Z26" s="624">
        <v>0.9</v>
      </c>
      <c r="AA26" s="624"/>
      <c r="AB26" s="624"/>
      <c r="AC26" s="624"/>
      <c r="AD26" s="625">
        <v>110951</v>
      </c>
      <c r="AE26" s="625"/>
      <c r="AF26" s="625"/>
      <c r="AG26" s="625"/>
      <c r="AH26" s="625"/>
      <c r="AI26" s="625"/>
      <c r="AJ26" s="625"/>
      <c r="AK26" s="625"/>
      <c r="AL26" s="626">
        <v>0.2</v>
      </c>
      <c r="AM26" s="627"/>
      <c r="AN26" s="627"/>
      <c r="AO26" s="628"/>
      <c r="AP26" s="639" t="s">
        <v>291</v>
      </c>
      <c r="AQ26" s="660"/>
      <c r="AR26" s="660"/>
      <c r="AS26" s="660"/>
      <c r="AT26" s="660"/>
      <c r="AU26" s="660"/>
      <c r="AV26" s="660"/>
      <c r="AW26" s="660"/>
      <c r="AX26" s="660"/>
      <c r="AY26" s="660"/>
      <c r="AZ26" s="660"/>
      <c r="BA26" s="660"/>
      <c r="BB26" s="660"/>
      <c r="BC26" s="660"/>
      <c r="BD26" s="660"/>
      <c r="BE26" s="660"/>
      <c r="BF26" s="641"/>
      <c r="BG26" s="621" t="s">
        <v>124</v>
      </c>
      <c r="BH26" s="622"/>
      <c r="BI26" s="622"/>
      <c r="BJ26" s="622"/>
      <c r="BK26" s="622"/>
      <c r="BL26" s="622"/>
      <c r="BM26" s="622"/>
      <c r="BN26" s="623"/>
      <c r="BO26" s="624" t="s">
        <v>124</v>
      </c>
      <c r="BP26" s="624"/>
      <c r="BQ26" s="624"/>
      <c r="BR26" s="624"/>
      <c r="BS26" s="630" t="s">
        <v>124</v>
      </c>
      <c r="BT26" s="622"/>
      <c r="BU26" s="622"/>
      <c r="BV26" s="622"/>
      <c r="BW26" s="622"/>
      <c r="BX26" s="622"/>
      <c r="BY26" s="622"/>
      <c r="BZ26" s="622"/>
      <c r="CA26" s="622"/>
      <c r="CB26" s="631"/>
      <c r="CD26" s="636" t="s">
        <v>292</v>
      </c>
      <c r="CE26" s="637"/>
      <c r="CF26" s="637"/>
      <c r="CG26" s="637"/>
      <c r="CH26" s="637"/>
      <c r="CI26" s="637"/>
      <c r="CJ26" s="637"/>
      <c r="CK26" s="637"/>
      <c r="CL26" s="637"/>
      <c r="CM26" s="637"/>
      <c r="CN26" s="637"/>
      <c r="CO26" s="637"/>
      <c r="CP26" s="637"/>
      <c r="CQ26" s="638"/>
      <c r="CR26" s="621">
        <v>11630170</v>
      </c>
      <c r="CS26" s="622"/>
      <c r="CT26" s="622"/>
      <c r="CU26" s="622"/>
      <c r="CV26" s="622"/>
      <c r="CW26" s="622"/>
      <c r="CX26" s="622"/>
      <c r="CY26" s="623"/>
      <c r="CZ26" s="626">
        <v>8.3000000000000007</v>
      </c>
      <c r="DA26" s="654"/>
      <c r="DB26" s="654"/>
      <c r="DC26" s="659"/>
      <c r="DD26" s="630">
        <v>11159074</v>
      </c>
      <c r="DE26" s="622"/>
      <c r="DF26" s="622"/>
      <c r="DG26" s="622"/>
      <c r="DH26" s="622"/>
      <c r="DI26" s="622"/>
      <c r="DJ26" s="622"/>
      <c r="DK26" s="623"/>
      <c r="DL26" s="630" t="s">
        <v>124</v>
      </c>
      <c r="DM26" s="622"/>
      <c r="DN26" s="622"/>
      <c r="DO26" s="622"/>
      <c r="DP26" s="622"/>
      <c r="DQ26" s="622"/>
      <c r="DR26" s="622"/>
      <c r="DS26" s="622"/>
      <c r="DT26" s="622"/>
      <c r="DU26" s="622"/>
      <c r="DV26" s="623"/>
      <c r="DW26" s="626" t="s">
        <v>124</v>
      </c>
      <c r="DX26" s="654"/>
      <c r="DY26" s="654"/>
      <c r="DZ26" s="654"/>
      <c r="EA26" s="654"/>
      <c r="EB26" s="654"/>
      <c r="EC26" s="655"/>
    </row>
    <row r="27" spans="2:133" ht="11.25" customHeight="1">
      <c r="B27" s="618" t="s">
        <v>293</v>
      </c>
      <c r="C27" s="619"/>
      <c r="D27" s="619"/>
      <c r="E27" s="619"/>
      <c r="F27" s="619"/>
      <c r="G27" s="619"/>
      <c r="H27" s="619"/>
      <c r="I27" s="619"/>
      <c r="J27" s="619"/>
      <c r="K27" s="619"/>
      <c r="L27" s="619"/>
      <c r="M27" s="619"/>
      <c r="N27" s="619"/>
      <c r="O27" s="619"/>
      <c r="P27" s="619"/>
      <c r="Q27" s="620"/>
      <c r="R27" s="621">
        <v>29248207</v>
      </c>
      <c r="S27" s="622"/>
      <c r="T27" s="622"/>
      <c r="U27" s="622"/>
      <c r="V27" s="622"/>
      <c r="W27" s="622"/>
      <c r="X27" s="622"/>
      <c r="Y27" s="623"/>
      <c r="Z27" s="624">
        <v>20.7</v>
      </c>
      <c r="AA27" s="624"/>
      <c r="AB27" s="624"/>
      <c r="AC27" s="624"/>
      <c r="AD27" s="625" t="s">
        <v>234</v>
      </c>
      <c r="AE27" s="625"/>
      <c r="AF27" s="625"/>
      <c r="AG27" s="625"/>
      <c r="AH27" s="625"/>
      <c r="AI27" s="625"/>
      <c r="AJ27" s="625"/>
      <c r="AK27" s="625"/>
      <c r="AL27" s="626" t="s">
        <v>124</v>
      </c>
      <c r="AM27" s="627"/>
      <c r="AN27" s="627"/>
      <c r="AO27" s="628"/>
      <c r="AP27" s="618" t="s">
        <v>294</v>
      </c>
      <c r="AQ27" s="619"/>
      <c r="AR27" s="619"/>
      <c r="AS27" s="619"/>
      <c r="AT27" s="619"/>
      <c r="AU27" s="619"/>
      <c r="AV27" s="619"/>
      <c r="AW27" s="619"/>
      <c r="AX27" s="619"/>
      <c r="AY27" s="619"/>
      <c r="AZ27" s="619"/>
      <c r="BA27" s="619"/>
      <c r="BB27" s="619"/>
      <c r="BC27" s="619"/>
      <c r="BD27" s="619"/>
      <c r="BE27" s="619"/>
      <c r="BF27" s="620"/>
      <c r="BG27" s="621">
        <v>32208730</v>
      </c>
      <c r="BH27" s="622"/>
      <c r="BI27" s="622"/>
      <c r="BJ27" s="622"/>
      <c r="BK27" s="622"/>
      <c r="BL27" s="622"/>
      <c r="BM27" s="622"/>
      <c r="BN27" s="623"/>
      <c r="BO27" s="624">
        <v>100</v>
      </c>
      <c r="BP27" s="624"/>
      <c r="BQ27" s="624"/>
      <c r="BR27" s="624"/>
      <c r="BS27" s="630">
        <v>508156</v>
      </c>
      <c r="BT27" s="622"/>
      <c r="BU27" s="622"/>
      <c r="BV27" s="622"/>
      <c r="BW27" s="622"/>
      <c r="BX27" s="622"/>
      <c r="BY27" s="622"/>
      <c r="BZ27" s="622"/>
      <c r="CA27" s="622"/>
      <c r="CB27" s="631"/>
      <c r="CD27" s="636" t="s">
        <v>295</v>
      </c>
      <c r="CE27" s="637"/>
      <c r="CF27" s="637"/>
      <c r="CG27" s="637"/>
      <c r="CH27" s="637"/>
      <c r="CI27" s="637"/>
      <c r="CJ27" s="637"/>
      <c r="CK27" s="637"/>
      <c r="CL27" s="637"/>
      <c r="CM27" s="637"/>
      <c r="CN27" s="637"/>
      <c r="CO27" s="637"/>
      <c r="CP27" s="637"/>
      <c r="CQ27" s="638"/>
      <c r="CR27" s="621">
        <v>42032696</v>
      </c>
      <c r="CS27" s="657"/>
      <c r="CT27" s="657"/>
      <c r="CU27" s="657"/>
      <c r="CV27" s="657"/>
      <c r="CW27" s="657"/>
      <c r="CX27" s="657"/>
      <c r="CY27" s="658"/>
      <c r="CZ27" s="626">
        <v>30</v>
      </c>
      <c r="DA27" s="654"/>
      <c r="DB27" s="654"/>
      <c r="DC27" s="659"/>
      <c r="DD27" s="630">
        <v>12358294</v>
      </c>
      <c r="DE27" s="657"/>
      <c r="DF27" s="657"/>
      <c r="DG27" s="657"/>
      <c r="DH27" s="657"/>
      <c r="DI27" s="657"/>
      <c r="DJ27" s="657"/>
      <c r="DK27" s="658"/>
      <c r="DL27" s="630">
        <v>12358072</v>
      </c>
      <c r="DM27" s="657"/>
      <c r="DN27" s="657"/>
      <c r="DO27" s="657"/>
      <c r="DP27" s="657"/>
      <c r="DQ27" s="657"/>
      <c r="DR27" s="657"/>
      <c r="DS27" s="657"/>
      <c r="DT27" s="657"/>
      <c r="DU27" s="657"/>
      <c r="DV27" s="658"/>
      <c r="DW27" s="626">
        <v>17</v>
      </c>
      <c r="DX27" s="654"/>
      <c r="DY27" s="654"/>
      <c r="DZ27" s="654"/>
      <c r="EA27" s="654"/>
      <c r="EB27" s="654"/>
      <c r="EC27" s="655"/>
    </row>
    <row r="28" spans="2:133" ht="11.25" customHeight="1">
      <c r="B28" s="663" t="s">
        <v>296</v>
      </c>
      <c r="C28" s="664"/>
      <c r="D28" s="664"/>
      <c r="E28" s="664"/>
      <c r="F28" s="664"/>
      <c r="G28" s="664"/>
      <c r="H28" s="664"/>
      <c r="I28" s="664"/>
      <c r="J28" s="664"/>
      <c r="K28" s="664"/>
      <c r="L28" s="664"/>
      <c r="M28" s="664"/>
      <c r="N28" s="664"/>
      <c r="O28" s="664"/>
      <c r="P28" s="664"/>
      <c r="Q28" s="665"/>
      <c r="R28" s="621">
        <v>2197</v>
      </c>
      <c r="S28" s="622"/>
      <c r="T28" s="622"/>
      <c r="U28" s="622"/>
      <c r="V28" s="622"/>
      <c r="W28" s="622"/>
      <c r="X28" s="622"/>
      <c r="Y28" s="623"/>
      <c r="Z28" s="624">
        <v>0</v>
      </c>
      <c r="AA28" s="624"/>
      <c r="AB28" s="624"/>
      <c r="AC28" s="624"/>
      <c r="AD28" s="625">
        <v>2197</v>
      </c>
      <c r="AE28" s="625"/>
      <c r="AF28" s="625"/>
      <c r="AG28" s="625"/>
      <c r="AH28" s="625"/>
      <c r="AI28" s="625"/>
      <c r="AJ28" s="625"/>
      <c r="AK28" s="625"/>
      <c r="AL28" s="626">
        <v>0</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297</v>
      </c>
      <c r="CE28" s="637"/>
      <c r="CF28" s="637"/>
      <c r="CG28" s="637"/>
      <c r="CH28" s="637"/>
      <c r="CI28" s="637"/>
      <c r="CJ28" s="637"/>
      <c r="CK28" s="637"/>
      <c r="CL28" s="637"/>
      <c r="CM28" s="637"/>
      <c r="CN28" s="637"/>
      <c r="CO28" s="637"/>
      <c r="CP28" s="637"/>
      <c r="CQ28" s="638"/>
      <c r="CR28" s="621">
        <v>15542319</v>
      </c>
      <c r="CS28" s="622"/>
      <c r="CT28" s="622"/>
      <c r="CU28" s="622"/>
      <c r="CV28" s="622"/>
      <c r="CW28" s="622"/>
      <c r="CX28" s="622"/>
      <c r="CY28" s="623"/>
      <c r="CZ28" s="626">
        <v>11.1</v>
      </c>
      <c r="DA28" s="654"/>
      <c r="DB28" s="654"/>
      <c r="DC28" s="659"/>
      <c r="DD28" s="630">
        <v>15217219</v>
      </c>
      <c r="DE28" s="622"/>
      <c r="DF28" s="622"/>
      <c r="DG28" s="622"/>
      <c r="DH28" s="622"/>
      <c r="DI28" s="622"/>
      <c r="DJ28" s="622"/>
      <c r="DK28" s="623"/>
      <c r="DL28" s="630">
        <v>15162004</v>
      </c>
      <c r="DM28" s="622"/>
      <c r="DN28" s="622"/>
      <c r="DO28" s="622"/>
      <c r="DP28" s="622"/>
      <c r="DQ28" s="622"/>
      <c r="DR28" s="622"/>
      <c r="DS28" s="622"/>
      <c r="DT28" s="622"/>
      <c r="DU28" s="622"/>
      <c r="DV28" s="623"/>
      <c r="DW28" s="626">
        <v>20.8</v>
      </c>
      <c r="DX28" s="654"/>
      <c r="DY28" s="654"/>
      <c r="DZ28" s="654"/>
      <c r="EA28" s="654"/>
      <c r="EB28" s="654"/>
      <c r="EC28" s="655"/>
    </row>
    <row r="29" spans="2:133" ht="11.25" customHeight="1">
      <c r="B29" s="618" t="s">
        <v>298</v>
      </c>
      <c r="C29" s="619"/>
      <c r="D29" s="619"/>
      <c r="E29" s="619"/>
      <c r="F29" s="619"/>
      <c r="G29" s="619"/>
      <c r="H29" s="619"/>
      <c r="I29" s="619"/>
      <c r="J29" s="619"/>
      <c r="K29" s="619"/>
      <c r="L29" s="619"/>
      <c r="M29" s="619"/>
      <c r="N29" s="619"/>
      <c r="O29" s="619"/>
      <c r="P29" s="619"/>
      <c r="Q29" s="620"/>
      <c r="R29" s="621">
        <v>7628128</v>
      </c>
      <c r="S29" s="622"/>
      <c r="T29" s="622"/>
      <c r="U29" s="622"/>
      <c r="V29" s="622"/>
      <c r="W29" s="622"/>
      <c r="X29" s="622"/>
      <c r="Y29" s="623"/>
      <c r="Z29" s="624">
        <v>5.4</v>
      </c>
      <c r="AA29" s="624"/>
      <c r="AB29" s="624"/>
      <c r="AC29" s="624"/>
      <c r="AD29" s="625" t="s">
        <v>234</v>
      </c>
      <c r="AE29" s="625"/>
      <c r="AF29" s="625"/>
      <c r="AG29" s="625"/>
      <c r="AH29" s="625"/>
      <c r="AI29" s="625"/>
      <c r="AJ29" s="625"/>
      <c r="AK29" s="625"/>
      <c r="AL29" s="626" t="s">
        <v>124</v>
      </c>
      <c r="AM29" s="627"/>
      <c r="AN29" s="627"/>
      <c r="AO29" s="628"/>
      <c r="AP29" s="600" t="s">
        <v>217</v>
      </c>
      <c r="AQ29" s="601"/>
      <c r="AR29" s="601"/>
      <c r="AS29" s="601"/>
      <c r="AT29" s="601"/>
      <c r="AU29" s="601"/>
      <c r="AV29" s="601"/>
      <c r="AW29" s="601"/>
      <c r="AX29" s="601"/>
      <c r="AY29" s="601"/>
      <c r="AZ29" s="601"/>
      <c r="BA29" s="601"/>
      <c r="BB29" s="601"/>
      <c r="BC29" s="601"/>
      <c r="BD29" s="601"/>
      <c r="BE29" s="601"/>
      <c r="BF29" s="602"/>
      <c r="BG29" s="600" t="s">
        <v>299</v>
      </c>
      <c r="BH29" s="661"/>
      <c r="BI29" s="661"/>
      <c r="BJ29" s="661"/>
      <c r="BK29" s="661"/>
      <c r="BL29" s="661"/>
      <c r="BM29" s="661"/>
      <c r="BN29" s="661"/>
      <c r="BO29" s="661"/>
      <c r="BP29" s="661"/>
      <c r="BQ29" s="662"/>
      <c r="BR29" s="600" t="s">
        <v>300</v>
      </c>
      <c r="BS29" s="661"/>
      <c r="BT29" s="661"/>
      <c r="BU29" s="661"/>
      <c r="BV29" s="661"/>
      <c r="BW29" s="661"/>
      <c r="BX29" s="661"/>
      <c r="BY29" s="661"/>
      <c r="BZ29" s="661"/>
      <c r="CA29" s="661"/>
      <c r="CB29" s="662"/>
      <c r="CD29" s="684" t="s">
        <v>301</v>
      </c>
      <c r="CE29" s="685"/>
      <c r="CF29" s="636" t="s">
        <v>302</v>
      </c>
      <c r="CG29" s="637"/>
      <c r="CH29" s="637"/>
      <c r="CI29" s="637"/>
      <c r="CJ29" s="637"/>
      <c r="CK29" s="637"/>
      <c r="CL29" s="637"/>
      <c r="CM29" s="637"/>
      <c r="CN29" s="637"/>
      <c r="CO29" s="637"/>
      <c r="CP29" s="637"/>
      <c r="CQ29" s="638"/>
      <c r="CR29" s="621">
        <v>15535612</v>
      </c>
      <c r="CS29" s="657"/>
      <c r="CT29" s="657"/>
      <c r="CU29" s="657"/>
      <c r="CV29" s="657"/>
      <c r="CW29" s="657"/>
      <c r="CX29" s="657"/>
      <c r="CY29" s="658"/>
      <c r="CZ29" s="626">
        <v>11.1</v>
      </c>
      <c r="DA29" s="654"/>
      <c r="DB29" s="654"/>
      <c r="DC29" s="659"/>
      <c r="DD29" s="630">
        <v>15210512</v>
      </c>
      <c r="DE29" s="657"/>
      <c r="DF29" s="657"/>
      <c r="DG29" s="657"/>
      <c r="DH29" s="657"/>
      <c r="DI29" s="657"/>
      <c r="DJ29" s="657"/>
      <c r="DK29" s="658"/>
      <c r="DL29" s="630">
        <v>15155297</v>
      </c>
      <c r="DM29" s="657"/>
      <c r="DN29" s="657"/>
      <c r="DO29" s="657"/>
      <c r="DP29" s="657"/>
      <c r="DQ29" s="657"/>
      <c r="DR29" s="657"/>
      <c r="DS29" s="657"/>
      <c r="DT29" s="657"/>
      <c r="DU29" s="657"/>
      <c r="DV29" s="658"/>
      <c r="DW29" s="626">
        <v>20.8</v>
      </c>
      <c r="DX29" s="654"/>
      <c r="DY29" s="654"/>
      <c r="DZ29" s="654"/>
      <c r="EA29" s="654"/>
      <c r="EB29" s="654"/>
      <c r="EC29" s="655"/>
    </row>
    <row r="30" spans="2:133" ht="11.25" customHeight="1">
      <c r="B30" s="618" t="s">
        <v>303</v>
      </c>
      <c r="C30" s="619"/>
      <c r="D30" s="619"/>
      <c r="E30" s="619"/>
      <c r="F30" s="619"/>
      <c r="G30" s="619"/>
      <c r="H30" s="619"/>
      <c r="I30" s="619"/>
      <c r="J30" s="619"/>
      <c r="K30" s="619"/>
      <c r="L30" s="619"/>
      <c r="M30" s="619"/>
      <c r="N30" s="619"/>
      <c r="O30" s="619"/>
      <c r="P30" s="619"/>
      <c r="Q30" s="620"/>
      <c r="R30" s="621">
        <v>656003</v>
      </c>
      <c r="S30" s="622"/>
      <c r="T30" s="622"/>
      <c r="U30" s="622"/>
      <c r="V30" s="622"/>
      <c r="W30" s="622"/>
      <c r="X30" s="622"/>
      <c r="Y30" s="623"/>
      <c r="Z30" s="624">
        <v>0.5</v>
      </c>
      <c r="AA30" s="624"/>
      <c r="AB30" s="624"/>
      <c r="AC30" s="624"/>
      <c r="AD30" s="625">
        <v>139143</v>
      </c>
      <c r="AE30" s="625"/>
      <c r="AF30" s="625"/>
      <c r="AG30" s="625"/>
      <c r="AH30" s="625"/>
      <c r="AI30" s="625"/>
      <c r="AJ30" s="625"/>
      <c r="AK30" s="625"/>
      <c r="AL30" s="626">
        <v>0.2</v>
      </c>
      <c r="AM30" s="627"/>
      <c r="AN30" s="627"/>
      <c r="AO30" s="628"/>
      <c r="AP30" s="669" t="s">
        <v>304</v>
      </c>
      <c r="AQ30" s="670"/>
      <c r="AR30" s="670"/>
      <c r="AS30" s="670"/>
      <c r="AT30" s="675" t="s">
        <v>305</v>
      </c>
      <c r="AU30" s="210"/>
      <c r="AV30" s="210"/>
      <c r="AW30" s="210"/>
      <c r="AX30" s="607" t="s">
        <v>181</v>
      </c>
      <c r="AY30" s="608"/>
      <c r="AZ30" s="608"/>
      <c r="BA30" s="608"/>
      <c r="BB30" s="608"/>
      <c r="BC30" s="608"/>
      <c r="BD30" s="608"/>
      <c r="BE30" s="608"/>
      <c r="BF30" s="609"/>
      <c r="BG30" s="681">
        <v>99</v>
      </c>
      <c r="BH30" s="682"/>
      <c r="BI30" s="682"/>
      <c r="BJ30" s="682"/>
      <c r="BK30" s="682"/>
      <c r="BL30" s="682"/>
      <c r="BM30" s="616">
        <v>96.4</v>
      </c>
      <c r="BN30" s="682"/>
      <c r="BO30" s="682"/>
      <c r="BP30" s="682"/>
      <c r="BQ30" s="683"/>
      <c r="BR30" s="681">
        <v>98.9</v>
      </c>
      <c r="BS30" s="682"/>
      <c r="BT30" s="682"/>
      <c r="BU30" s="682"/>
      <c r="BV30" s="682"/>
      <c r="BW30" s="682"/>
      <c r="BX30" s="616">
        <v>95.6</v>
      </c>
      <c r="BY30" s="682"/>
      <c r="BZ30" s="682"/>
      <c r="CA30" s="682"/>
      <c r="CB30" s="683"/>
      <c r="CD30" s="686"/>
      <c r="CE30" s="687"/>
      <c r="CF30" s="636" t="s">
        <v>306</v>
      </c>
      <c r="CG30" s="637"/>
      <c r="CH30" s="637"/>
      <c r="CI30" s="637"/>
      <c r="CJ30" s="637"/>
      <c r="CK30" s="637"/>
      <c r="CL30" s="637"/>
      <c r="CM30" s="637"/>
      <c r="CN30" s="637"/>
      <c r="CO30" s="637"/>
      <c r="CP30" s="637"/>
      <c r="CQ30" s="638"/>
      <c r="CR30" s="621">
        <v>14735349</v>
      </c>
      <c r="CS30" s="622"/>
      <c r="CT30" s="622"/>
      <c r="CU30" s="622"/>
      <c r="CV30" s="622"/>
      <c r="CW30" s="622"/>
      <c r="CX30" s="622"/>
      <c r="CY30" s="623"/>
      <c r="CZ30" s="626">
        <v>10.5</v>
      </c>
      <c r="DA30" s="654"/>
      <c r="DB30" s="654"/>
      <c r="DC30" s="659"/>
      <c r="DD30" s="630">
        <v>14410249</v>
      </c>
      <c r="DE30" s="622"/>
      <c r="DF30" s="622"/>
      <c r="DG30" s="622"/>
      <c r="DH30" s="622"/>
      <c r="DI30" s="622"/>
      <c r="DJ30" s="622"/>
      <c r="DK30" s="623"/>
      <c r="DL30" s="630">
        <v>14355034</v>
      </c>
      <c r="DM30" s="622"/>
      <c r="DN30" s="622"/>
      <c r="DO30" s="622"/>
      <c r="DP30" s="622"/>
      <c r="DQ30" s="622"/>
      <c r="DR30" s="622"/>
      <c r="DS30" s="622"/>
      <c r="DT30" s="622"/>
      <c r="DU30" s="622"/>
      <c r="DV30" s="623"/>
      <c r="DW30" s="626">
        <v>19.7</v>
      </c>
      <c r="DX30" s="654"/>
      <c r="DY30" s="654"/>
      <c r="DZ30" s="654"/>
      <c r="EA30" s="654"/>
      <c r="EB30" s="654"/>
      <c r="EC30" s="655"/>
    </row>
    <row r="31" spans="2:133" ht="11.25" customHeight="1">
      <c r="B31" s="618" t="s">
        <v>307</v>
      </c>
      <c r="C31" s="619"/>
      <c r="D31" s="619"/>
      <c r="E31" s="619"/>
      <c r="F31" s="619"/>
      <c r="G31" s="619"/>
      <c r="H31" s="619"/>
      <c r="I31" s="619"/>
      <c r="J31" s="619"/>
      <c r="K31" s="619"/>
      <c r="L31" s="619"/>
      <c r="M31" s="619"/>
      <c r="N31" s="619"/>
      <c r="O31" s="619"/>
      <c r="P31" s="619"/>
      <c r="Q31" s="620"/>
      <c r="R31" s="621">
        <v>787783</v>
      </c>
      <c r="S31" s="622"/>
      <c r="T31" s="622"/>
      <c r="U31" s="622"/>
      <c r="V31" s="622"/>
      <c r="W31" s="622"/>
      <c r="X31" s="622"/>
      <c r="Y31" s="623"/>
      <c r="Z31" s="624">
        <v>0.6</v>
      </c>
      <c r="AA31" s="624"/>
      <c r="AB31" s="624"/>
      <c r="AC31" s="624"/>
      <c r="AD31" s="625" t="s">
        <v>124</v>
      </c>
      <c r="AE31" s="625"/>
      <c r="AF31" s="625"/>
      <c r="AG31" s="625"/>
      <c r="AH31" s="625"/>
      <c r="AI31" s="625"/>
      <c r="AJ31" s="625"/>
      <c r="AK31" s="625"/>
      <c r="AL31" s="626" t="s">
        <v>234</v>
      </c>
      <c r="AM31" s="627"/>
      <c r="AN31" s="627"/>
      <c r="AO31" s="628"/>
      <c r="AP31" s="671"/>
      <c r="AQ31" s="672"/>
      <c r="AR31" s="672"/>
      <c r="AS31" s="672"/>
      <c r="AT31" s="676"/>
      <c r="AU31" s="209" t="s">
        <v>308</v>
      </c>
      <c r="AV31" s="209"/>
      <c r="AW31" s="209"/>
      <c r="AX31" s="618" t="s">
        <v>309</v>
      </c>
      <c r="AY31" s="619"/>
      <c r="AZ31" s="619"/>
      <c r="BA31" s="619"/>
      <c r="BB31" s="619"/>
      <c r="BC31" s="619"/>
      <c r="BD31" s="619"/>
      <c r="BE31" s="619"/>
      <c r="BF31" s="620"/>
      <c r="BG31" s="678">
        <v>98.9</v>
      </c>
      <c r="BH31" s="657"/>
      <c r="BI31" s="657"/>
      <c r="BJ31" s="657"/>
      <c r="BK31" s="657"/>
      <c r="BL31" s="657"/>
      <c r="BM31" s="627">
        <v>96</v>
      </c>
      <c r="BN31" s="679"/>
      <c r="BO31" s="679"/>
      <c r="BP31" s="679"/>
      <c r="BQ31" s="680"/>
      <c r="BR31" s="678">
        <v>98.8</v>
      </c>
      <c r="BS31" s="657"/>
      <c r="BT31" s="657"/>
      <c r="BU31" s="657"/>
      <c r="BV31" s="657"/>
      <c r="BW31" s="657"/>
      <c r="BX31" s="627">
        <v>95.2</v>
      </c>
      <c r="BY31" s="679"/>
      <c r="BZ31" s="679"/>
      <c r="CA31" s="679"/>
      <c r="CB31" s="680"/>
      <c r="CD31" s="686"/>
      <c r="CE31" s="687"/>
      <c r="CF31" s="636" t="s">
        <v>310</v>
      </c>
      <c r="CG31" s="637"/>
      <c r="CH31" s="637"/>
      <c r="CI31" s="637"/>
      <c r="CJ31" s="637"/>
      <c r="CK31" s="637"/>
      <c r="CL31" s="637"/>
      <c r="CM31" s="637"/>
      <c r="CN31" s="637"/>
      <c r="CO31" s="637"/>
      <c r="CP31" s="637"/>
      <c r="CQ31" s="638"/>
      <c r="CR31" s="621">
        <v>800263</v>
      </c>
      <c r="CS31" s="657"/>
      <c r="CT31" s="657"/>
      <c r="CU31" s="657"/>
      <c r="CV31" s="657"/>
      <c r="CW31" s="657"/>
      <c r="CX31" s="657"/>
      <c r="CY31" s="658"/>
      <c r="CZ31" s="626">
        <v>0.6</v>
      </c>
      <c r="DA31" s="654"/>
      <c r="DB31" s="654"/>
      <c r="DC31" s="659"/>
      <c r="DD31" s="630">
        <v>800263</v>
      </c>
      <c r="DE31" s="657"/>
      <c r="DF31" s="657"/>
      <c r="DG31" s="657"/>
      <c r="DH31" s="657"/>
      <c r="DI31" s="657"/>
      <c r="DJ31" s="657"/>
      <c r="DK31" s="658"/>
      <c r="DL31" s="630">
        <v>800263</v>
      </c>
      <c r="DM31" s="657"/>
      <c r="DN31" s="657"/>
      <c r="DO31" s="657"/>
      <c r="DP31" s="657"/>
      <c r="DQ31" s="657"/>
      <c r="DR31" s="657"/>
      <c r="DS31" s="657"/>
      <c r="DT31" s="657"/>
      <c r="DU31" s="657"/>
      <c r="DV31" s="658"/>
      <c r="DW31" s="626">
        <v>1.1000000000000001</v>
      </c>
      <c r="DX31" s="654"/>
      <c r="DY31" s="654"/>
      <c r="DZ31" s="654"/>
      <c r="EA31" s="654"/>
      <c r="EB31" s="654"/>
      <c r="EC31" s="655"/>
    </row>
    <row r="32" spans="2:133" ht="11.25" customHeight="1">
      <c r="B32" s="618" t="s">
        <v>311</v>
      </c>
      <c r="C32" s="619"/>
      <c r="D32" s="619"/>
      <c r="E32" s="619"/>
      <c r="F32" s="619"/>
      <c r="G32" s="619"/>
      <c r="H32" s="619"/>
      <c r="I32" s="619"/>
      <c r="J32" s="619"/>
      <c r="K32" s="619"/>
      <c r="L32" s="619"/>
      <c r="M32" s="619"/>
      <c r="N32" s="619"/>
      <c r="O32" s="619"/>
      <c r="P32" s="619"/>
      <c r="Q32" s="620"/>
      <c r="R32" s="621">
        <v>3939709</v>
      </c>
      <c r="S32" s="622"/>
      <c r="T32" s="622"/>
      <c r="U32" s="622"/>
      <c r="V32" s="622"/>
      <c r="W32" s="622"/>
      <c r="X32" s="622"/>
      <c r="Y32" s="623"/>
      <c r="Z32" s="624">
        <v>2.8</v>
      </c>
      <c r="AA32" s="624"/>
      <c r="AB32" s="624"/>
      <c r="AC32" s="624"/>
      <c r="AD32" s="625" t="s">
        <v>124</v>
      </c>
      <c r="AE32" s="625"/>
      <c r="AF32" s="625"/>
      <c r="AG32" s="625"/>
      <c r="AH32" s="625"/>
      <c r="AI32" s="625"/>
      <c r="AJ32" s="625"/>
      <c r="AK32" s="625"/>
      <c r="AL32" s="626" t="s">
        <v>234</v>
      </c>
      <c r="AM32" s="627"/>
      <c r="AN32" s="627"/>
      <c r="AO32" s="628"/>
      <c r="AP32" s="673"/>
      <c r="AQ32" s="674"/>
      <c r="AR32" s="674"/>
      <c r="AS32" s="674"/>
      <c r="AT32" s="677"/>
      <c r="AU32" s="211"/>
      <c r="AV32" s="211"/>
      <c r="AW32" s="211"/>
      <c r="AX32" s="666" t="s">
        <v>312</v>
      </c>
      <c r="AY32" s="667"/>
      <c r="AZ32" s="667"/>
      <c r="BA32" s="667"/>
      <c r="BB32" s="667"/>
      <c r="BC32" s="667"/>
      <c r="BD32" s="667"/>
      <c r="BE32" s="667"/>
      <c r="BF32" s="668"/>
      <c r="BG32" s="690">
        <v>98.9</v>
      </c>
      <c r="BH32" s="691"/>
      <c r="BI32" s="691"/>
      <c r="BJ32" s="691"/>
      <c r="BK32" s="691"/>
      <c r="BL32" s="691"/>
      <c r="BM32" s="692">
        <v>96.2</v>
      </c>
      <c r="BN32" s="691"/>
      <c r="BO32" s="691"/>
      <c r="BP32" s="691"/>
      <c r="BQ32" s="693"/>
      <c r="BR32" s="690">
        <v>98.8</v>
      </c>
      <c r="BS32" s="691"/>
      <c r="BT32" s="691"/>
      <c r="BU32" s="691"/>
      <c r="BV32" s="691"/>
      <c r="BW32" s="691"/>
      <c r="BX32" s="692">
        <v>95.2</v>
      </c>
      <c r="BY32" s="691"/>
      <c r="BZ32" s="691"/>
      <c r="CA32" s="691"/>
      <c r="CB32" s="693"/>
      <c r="CD32" s="688"/>
      <c r="CE32" s="689"/>
      <c r="CF32" s="636" t="s">
        <v>313</v>
      </c>
      <c r="CG32" s="637"/>
      <c r="CH32" s="637"/>
      <c r="CI32" s="637"/>
      <c r="CJ32" s="637"/>
      <c r="CK32" s="637"/>
      <c r="CL32" s="637"/>
      <c r="CM32" s="637"/>
      <c r="CN32" s="637"/>
      <c r="CO32" s="637"/>
      <c r="CP32" s="637"/>
      <c r="CQ32" s="638"/>
      <c r="CR32" s="621">
        <v>6707</v>
      </c>
      <c r="CS32" s="622"/>
      <c r="CT32" s="622"/>
      <c r="CU32" s="622"/>
      <c r="CV32" s="622"/>
      <c r="CW32" s="622"/>
      <c r="CX32" s="622"/>
      <c r="CY32" s="623"/>
      <c r="CZ32" s="626">
        <v>0</v>
      </c>
      <c r="DA32" s="654"/>
      <c r="DB32" s="654"/>
      <c r="DC32" s="659"/>
      <c r="DD32" s="630">
        <v>6707</v>
      </c>
      <c r="DE32" s="622"/>
      <c r="DF32" s="622"/>
      <c r="DG32" s="622"/>
      <c r="DH32" s="622"/>
      <c r="DI32" s="622"/>
      <c r="DJ32" s="622"/>
      <c r="DK32" s="623"/>
      <c r="DL32" s="630">
        <v>6707</v>
      </c>
      <c r="DM32" s="622"/>
      <c r="DN32" s="622"/>
      <c r="DO32" s="622"/>
      <c r="DP32" s="622"/>
      <c r="DQ32" s="622"/>
      <c r="DR32" s="622"/>
      <c r="DS32" s="622"/>
      <c r="DT32" s="622"/>
      <c r="DU32" s="622"/>
      <c r="DV32" s="623"/>
      <c r="DW32" s="626">
        <v>0</v>
      </c>
      <c r="DX32" s="654"/>
      <c r="DY32" s="654"/>
      <c r="DZ32" s="654"/>
      <c r="EA32" s="654"/>
      <c r="EB32" s="654"/>
      <c r="EC32" s="655"/>
    </row>
    <row r="33" spans="2:133" ht="11.25" customHeight="1">
      <c r="B33" s="618" t="s">
        <v>314</v>
      </c>
      <c r="C33" s="619"/>
      <c r="D33" s="619"/>
      <c r="E33" s="619"/>
      <c r="F33" s="619"/>
      <c r="G33" s="619"/>
      <c r="H33" s="619"/>
      <c r="I33" s="619"/>
      <c r="J33" s="619"/>
      <c r="K33" s="619"/>
      <c r="L33" s="619"/>
      <c r="M33" s="619"/>
      <c r="N33" s="619"/>
      <c r="O33" s="619"/>
      <c r="P33" s="619"/>
      <c r="Q33" s="620"/>
      <c r="R33" s="621">
        <v>1631376</v>
      </c>
      <c r="S33" s="622"/>
      <c r="T33" s="622"/>
      <c r="U33" s="622"/>
      <c r="V33" s="622"/>
      <c r="W33" s="622"/>
      <c r="X33" s="622"/>
      <c r="Y33" s="623"/>
      <c r="Z33" s="624">
        <v>1.2</v>
      </c>
      <c r="AA33" s="624"/>
      <c r="AB33" s="624"/>
      <c r="AC33" s="624"/>
      <c r="AD33" s="625" t="s">
        <v>124</v>
      </c>
      <c r="AE33" s="625"/>
      <c r="AF33" s="625"/>
      <c r="AG33" s="625"/>
      <c r="AH33" s="625"/>
      <c r="AI33" s="625"/>
      <c r="AJ33" s="625"/>
      <c r="AK33" s="625"/>
      <c r="AL33" s="626" t="s">
        <v>124</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315</v>
      </c>
      <c r="CE33" s="637"/>
      <c r="CF33" s="637"/>
      <c r="CG33" s="637"/>
      <c r="CH33" s="637"/>
      <c r="CI33" s="637"/>
      <c r="CJ33" s="637"/>
      <c r="CK33" s="637"/>
      <c r="CL33" s="637"/>
      <c r="CM33" s="637"/>
      <c r="CN33" s="637"/>
      <c r="CO33" s="637"/>
      <c r="CP33" s="637"/>
      <c r="CQ33" s="638"/>
      <c r="CR33" s="621">
        <v>51235836</v>
      </c>
      <c r="CS33" s="657"/>
      <c r="CT33" s="657"/>
      <c r="CU33" s="657"/>
      <c r="CV33" s="657"/>
      <c r="CW33" s="657"/>
      <c r="CX33" s="657"/>
      <c r="CY33" s="658"/>
      <c r="CZ33" s="626">
        <v>36.5</v>
      </c>
      <c r="DA33" s="654"/>
      <c r="DB33" s="654"/>
      <c r="DC33" s="659"/>
      <c r="DD33" s="630">
        <v>35544063</v>
      </c>
      <c r="DE33" s="657"/>
      <c r="DF33" s="657"/>
      <c r="DG33" s="657"/>
      <c r="DH33" s="657"/>
      <c r="DI33" s="657"/>
      <c r="DJ33" s="657"/>
      <c r="DK33" s="658"/>
      <c r="DL33" s="630">
        <v>22702218</v>
      </c>
      <c r="DM33" s="657"/>
      <c r="DN33" s="657"/>
      <c r="DO33" s="657"/>
      <c r="DP33" s="657"/>
      <c r="DQ33" s="657"/>
      <c r="DR33" s="657"/>
      <c r="DS33" s="657"/>
      <c r="DT33" s="657"/>
      <c r="DU33" s="657"/>
      <c r="DV33" s="658"/>
      <c r="DW33" s="626">
        <v>31.2</v>
      </c>
      <c r="DX33" s="654"/>
      <c r="DY33" s="654"/>
      <c r="DZ33" s="654"/>
      <c r="EA33" s="654"/>
      <c r="EB33" s="654"/>
      <c r="EC33" s="655"/>
    </row>
    <row r="34" spans="2:133" ht="11.25" customHeight="1">
      <c r="B34" s="618" t="s">
        <v>316</v>
      </c>
      <c r="C34" s="619"/>
      <c r="D34" s="619"/>
      <c r="E34" s="619"/>
      <c r="F34" s="619"/>
      <c r="G34" s="619"/>
      <c r="H34" s="619"/>
      <c r="I34" s="619"/>
      <c r="J34" s="619"/>
      <c r="K34" s="619"/>
      <c r="L34" s="619"/>
      <c r="M34" s="619"/>
      <c r="N34" s="619"/>
      <c r="O34" s="619"/>
      <c r="P34" s="619"/>
      <c r="Q34" s="620"/>
      <c r="R34" s="621">
        <v>8708952</v>
      </c>
      <c r="S34" s="622"/>
      <c r="T34" s="622"/>
      <c r="U34" s="622"/>
      <c r="V34" s="622"/>
      <c r="W34" s="622"/>
      <c r="X34" s="622"/>
      <c r="Y34" s="623"/>
      <c r="Z34" s="624">
        <v>6.2</v>
      </c>
      <c r="AA34" s="624"/>
      <c r="AB34" s="624"/>
      <c r="AC34" s="624"/>
      <c r="AD34" s="625">
        <v>136244</v>
      </c>
      <c r="AE34" s="625"/>
      <c r="AF34" s="625"/>
      <c r="AG34" s="625"/>
      <c r="AH34" s="625"/>
      <c r="AI34" s="625"/>
      <c r="AJ34" s="625"/>
      <c r="AK34" s="625"/>
      <c r="AL34" s="626">
        <v>0.2</v>
      </c>
      <c r="AM34" s="627"/>
      <c r="AN34" s="627"/>
      <c r="AO34" s="628"/>
      <c r="AP34" s="214"/>
      <c r="AQ34" s="600" t="s">
        <v>317</v>
      </c>
      <c r="AR34" s="601"/>
      <c r="AS34" s="601"/>
      <c r="AT34" s="601"/>
      <c r="AU34" s="601"/>
      <c r="AV34" s="601"/>
      <c r="AW34" s="601"/>
      <c r="AX34" s="601"/>
      <c r="AY34" s="601"/>
      <c r="AZ34" s="601"/>
      <c r="BA34" s="601"/>
      <c r="BB34" s="601"/>
      <c r="BC34" s="601"/>
      <c r="BD34" s="601"/>
      <c r="BE34" s="601"/>
      <c r="BF34" s="602"/>
      <c r="BG34" s="600" t="s">
        <v>318</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319</v>
      </c>
      <c r="CE34" s="637"/>
      <c r="CF34" s="637"/>
      <c r="CG34" s="637"/>
      <c r="CH34" s="637"/>
      <c r="CI34" s="637"/>
      <c r="CJ34" s="637"/>
      <c r="CK34" s="637"/>
      <c r="CL34" s="637"/>
      <c r="CM34" s="637"/>
      <c r="CN34" s="637"/>
      <c r="CO34" s="637"/>
      <c r="CP34" s="637"/>
      <c r="CQ34" s="638"/>
      <c r="CR34" s="621">
        <v>13139797</v>
      </c>
      <c r="CS34" s="622"/>
      <c r="CT34" s="622"/>
      <c r="CU34" s="622"/>
      <c r="CV34" s="622"/>
      <c r="CW34" s="622"/>
      <c r="CX34" s="622"/>
      <c r="CY34" s="623"/>
      <c r="CZ34" s="626">
        <v>9.4</v>
      </c>
      <c r="DA34" s="654"/>
      <c r="DB34" s="654"/>
      <c r="DC34" s="659"/>
      <c r="DD34" s="630">
        <v>9747492</v>
      </c>
      <c r="DE34" s="622"/>
      <c r="DF34" s="622"/>
      <c r="DG34" s="622"/>
      <c r="DH34" s="622"/>
      <c r="DI34" s="622"/>
      <c r="DJ34" s="622"/>
      <c r="DK34" s="623"/>
      <c r="DL34" s="630">
        <v>8130079</v>
      </c>
      <c r="DM34" s="622"/>
      <c r="DN34" s="622"/>
      <c r="DO34" s="622"/>
      <c r="DP34" s="622"/>
      <c r="DQ34" s="622"/>
      <c r="DR34" s="622"/>
      <c r="DS34" s="622"/>
      <c r="DT34" s="622"/>
      <c r="DU34" s="622"/>
      <c r="DV34" s="623"/>
      <c r="DW34" s="626">
        <v>11.2</v>
      </c>
      <c r="DX34" s="654"/>
      <c r="DY34" s="654"/>
      <c r="DZ34" s="654"/>
      <c r="EA34" s="654"/>
      <c r="EB34" s="654"/>
      <c r="EC34" s="655"/>
    </row>
    <row r="35" spans="2:133" ht="11.25" customHeight="1">
      <c r="B35" s="618" t="s">
        <v>320</v>
      </c>
      <c r="C35" s="619"/>
      <c r="D35" s="619"/>
      <c r="E35" s="619"/>
      <c r="F35" s="619"/>
      <c r="G35" s="619"/>
      <c r="H35" s="619"/>
      <c r="I35" s="619"/>
      <c r="J35" s="619"/>
      <c r="K35" s="619"/>
      <c r="L35" s="619"/>
      <c r="M35" s="619"/>
      <c r="N35" s="619"/>
      <c r="O35" s="619"/>
      <c r="P35" s="619"/>
      <c r="Q35" s="620"/>
      <c r="R35" s="621">
        <v>12833400</v>
      </c>
      <c r="S35" s="622"/>
      <c r="T35" s="622"/>
      <c r="U35" s="622"/>
      <c r="V35" s="622"/>
      <c r="W35" s="622"/>
      <c r="X35" s="622"/>
      <c r="Y35" s="623"/>
      <c r="Z35" s="624">
        <v>9.1</v>
      </c>
      <c r="AA35" s="624"/>
      <c r="AB35" s="624"/>
      <c r="AC35" s="624"/>
      <c r="AD35" s="625" t="s">
        <v>124</v>
      </c>
      <c r="AE35" s="625"/>
      <c r="AF35" s="625"/>
      <c r="AG35" s="625"/>
      <c r="AH35" s="625"/>
      <c r="AI35" s="625"/>
      <c r="AJ35" s="625"/>
      <c r="AK35" s="625"/>
      <c r="AL35" s="626" t="s">
        <v>234</v>
      </c>
      <c r="AM35" s="627"/>
      <c r="AN35" s="627"/>
      <c r="AO35" s="628"/>
      <c r="AP35" s="214"/>
      <c r="AQ35" s="694" t="s">
        <v>321</v>
      </c>
      <c r="AR35" s="695"/>
      <c r="AS35" s="695"/>
      <c r="AT35" s="695"/>
      <c r="AU35" s="695"/>
      <c r="AV35" s="695"/>
      <c r="AW35" s="695"/>
      <c r="AX35" s="695"/>
      <c r="AY35" s="696"/>
      <c r="AZ35" s="610">
        <v>14965470</v>
      </c>
      <c r="BA35" s="611"/>
      <c r="BB35" s="611"/>
      <c r="BC35" s="611"/>
      <c r="BD35" s="611"/>
      <c r="BE35" s="611"/>
      <c r="BF35" s="697"/>
      <c r="BG35" s="632" t="s">
        <v>322</v>
      </c>
      <c r="BH35" s="633"/>
      <c r="BI35" s="633"/>
      <c r="BJ35" s="633"/>
      <c r="BK35" s="633"/>
      <c r="BL35" s="633"/>
      <c r="BM35" s="633"/>
      <c r="BN35" s="633"/>
      <c r="BO35" s="633"/>
      <c r="BP35" s="633"/>
      <c r="BQ35" s="633"/>
      <c r="BR35" s="633"/>
      <c r="BS35" s="633"/>
      <c r="BT35" s="633"/>
      <c r="BU35" s="634"/>
      <c r="BV35" s="610">
        <v>843537</v>
      </c>
      <c r="BW35" s="611"/>
      <c r="BX35" s="611"/>
      <c r="BY35" s="611"/>
      <c r="BZ35" s="611"/>
      <c r="CA35" s="611"/>
      <c r="CB35" s="697"/>
      <c r="CD35" s="636" t="s">
        <v>323</v>
      </c>
      <c r="CE35" s="637"/>
      <c r="CF35" s="637"/>
      <c r="CG35" s="637"/>
      <c r="CH35" s="637"/>
      <c r="CI35" s="637"/>
      <c r="CJ35" s="637"/>
      <c r="CK35" s="637"/>
      <c r="CL35" s="637"/>
      <c r="CM35" s="637"/>
      <c r="CN35" s="637"/>
      <c r="CO35" s="637"/>
      <c r="CP35" s="637"/>
      <c r="CQ35" s="638"/>
      <c r="CR35" s="621">
        <v>3305820</v>
      </c>
      <c r="CS35" s="657"/>
      <c r="CT35" s="657"/>
      <c r="CU35" s="657"/>
      <c r="CV35" s="657"/>
      <c r="CW35" s="657"/>
      <c r="CX35" s="657"/>
      <c r="CY35" s="658"/>
      <c r="CZ35" s="626">
        <v>2.4</v>
      </c>
      <c r="DA35" s="654"/>
      <c r="DB35" s="654"/>
      <c r="DC35" s="659"/>
      <c r="DD35" s="630">
        <v>2512421</v>
      </c>
      <c r="DE35" s="657"/>
      <c r="DF35" s="657"/>
      <c r="DG35" s="657"/>
      <c r="DH35" s="657"/>
      <c r="DI35" s="657"/>
      <c r="DJ35" s="657"/>
      <c r="DK35" s="658"/>
      <c r="DL35" s="630">
        <v>2484541</v>
      </c>
      <c r="DM35" s="657"/>
      <c r="DN35" s="657"/>
      <c r="DO35" s="657"/>
      <c r="DP35" s="657"/>
      <c r="DQ35" s="657"/>
      <c r="DR35" s="657"/>
      <c r="DS35" s="657"/>
      <c r="DT35" s="657"/>
      <c r="DU35" s="657"/>
      <c r="DV35" s="658"/>
      <c r="DW35" s="626">
        <v>3.4</v>
      </c>
      <c r="DX35" s="654"/>
      <c r="DY35" s="654"/>
      <c r="DZ35" s="654"/>
      <c r="EA35" s="654"/>
      <c r="EB35" s="654"/>
      <c r="EC35" s="655"/>
    </row>
    <row r="36" spans="2:133" ht="11.25" customHeight="1">
      <c r="B36" s="618" t="s">
        <v>324</v>
      </c>
      <c r="C36" s="619"/>
      <c r="D36" s="619"/>
      <c r="E36" s="619"/>
      <c r="F36" s="619"/>
      <c r="G36" s="619"/>
      <c r="H36" s="619"/>
      <c r="I36" s="619"/>
      <c r="J36" s="619"/>
      <c r="K36" s="619"/>
      <c r="L36" s="619"/>
      <c r="M36" s="619"/>
      <c r="N36" s="619"/>
      <c r="O36" s="619"/>
      <c r="P36" s="619"/>
      <c r="Q36" s="620"/>
      <c r="R36" s="621" t="s">
        <v>234</v>
      </c>
      <c r="S36" s="622"/>
      <c r="T36" s="622"/>
      <c r="U36" s="622"/>
      <c r="V36" s="622"/>
      <c r="W36" s="622"/>
      <c r="X36" s="622"/>
      <c r="Y36" s="623"/>
      <c r="Z36" s="624" t="s">
        <v>124</v>
      </c>
      <c r="AA36" s="624"/>
      <c r="AB36" s="624"/>
      <c r="AC36" s="624"/>
      <c r="AD36" s="625" t="s">
        <v>234</v>
      </c>
      <c r="AE36" s="625"/>
      <c r="AF36" s="625"/>
      <c r="AG36" s="625"/>
      <c r="AH36" s="625"/>
      <c r="AI36" s="625"/>
      <c r="AJ36" s="625"/>
      <c r="AK36" s="625"/>
      <c r="AL36" s="626" t="s">
        <v>124</v>
      </c>
      <c r="AM36" s="627"/>
      <c r="AN36" s="627"/>
      <c r="AO36" s="628"/>
      <c r="AQ36" s="698" t="s">
        <v>325</v>
      </c>
      <c r="AR36" s="699"/>
      <c r="AS36" s="699"/>
      <c r="AT36" s="699"/>
      <c r="AU36" s="699"/>
      <c r="AV36" s="699"/>
      <c r="AW36" s="699"/>
      <c r="AX36" s="699"/>
      <c r="AY36" s="700"/>
      <c r="AZ36" s="621">
        <v>2944816</v>
      </c>
      <c r="BA36" s="622"/>
      <c r="BB36" s="622"/>
      <c r="BC36" s="622"/>
      <c r="BD36" s="657"/>
      <c r="BE36" s="657"/>
      <c r="BF36" s="680"/>
      <c r="BG36" s="636" t="s">
        <v>326</v>
      </c>
      <c r="BH36" s="637"/>
      <c r="BI36" s="637"/>
      <c r="BJ36" s="637"/>
      <c r="BK36" s="637"/>
      <c r="BL36" s="637"/>
      <c r="BM36" s="637"/>
      <c r="BN36" s="637"/>
      <c r="BO36" s="637"/>
      <c r="BP36" s="637"/>
      <c r="BQ36" s="637"/>
      <c r="BR36" s="637"/>
      <c r="BS36" s="637"/>
      <c r="BT36" s="637"/>
      <c r="BU36" s="638"/>
      <c r="BV36" s="621">
        <v>-769178</v>
      </c>
      <c r="BW36" s="622"/>
      <c r="BX36" s="622"/>
      <c r="BY36" s="622"/>
      <c r="BZ36" s="622"/>
      <c r="CA36" s="622"/>
      <c r="CB36" s="631"/>
      <c r="CD36" s="636" t="s">
        <v>327</v>
      </c>
      <c r="CE36" s="637"/>
      <c r="CF36" s="637"/>
      <c r="CG36" s="637"/>
      <c r="CH36" s="637"/>
      <c r="CI36" s="637"/>
      <c r="CJ36" s="637"/>
      <c r="CK36" s="637"/>
      <c r="CL36" s="637"/>
      <c r="CM36" s="637"/>
      <c r="CN36" s="637"/>
      <c r="CO36" s="637"/>
      <c r="CP36" s="637"/>
      <c r="CQ36" s="638"/>
      <c r="CR36" s="621">
        <v>14193945</v>
      </c>
      <c r="CS36" s="622"/>
      <c r="CT36" s="622"/>
      <c r="CU36" s="622"/>
      <c r="CV36" s="622"/>
      <c r="CW36" s="622"/>
      <c r="CX36" s="622"/>
      <c r="CY36" s="623"/>
      <c r="CZ36" s="626">
        <v>10.1</v>
      </c>
      <c r="DA36" s="654"/>
      <c r="DB36" s="654"/>
      <c r="DC36" s="659"/>
      <c r="DD36" s="630">
        <v>13127695</v>
      </c>
      <c r="DE36" s="622"/>
      <c r="DF36" s="622"/>
      <c r="DG36" s="622"/>
      <c r="DH36" s="622"/>
      <c r="DI36" s="622"/>
      <c r="DJ36" s="622"/>
      <c r="DK36" s="623"/>
      <c r="DL36" s="630">
        <v>6651046</v>
      </c>
      <c r="DM36" s="622"/>
      <c r="DN36" s="622"/>
      <c r="DO36" s="622"/>
      <c r="DP36" s="622"/>
      <c r="DQ36" s="622"/>
      <c r="DR36" s="622"/>
      <c r="DS36" s="622"/>
      <c r="DT36" s="622"/>
      <c r="DU36" s="622"/>
      <c r="DV36" s="623"/>
      <c r="DW36" s="626">
        <v>9.1</v>
      </c>
      <c r="DX36" s="654"/>
      <c r="DY36" s="654"/>
      <c r="DZ36" s="654"/>
      <c r="EA36" s="654"/>
      <c r="EB36" s="654"/>
      <c r="EC36" s="655"/>
    </row>
    <row r="37" spans="2:133" ht="11.25" customHeight="1">
      <c r="B37" s="618" t="s">
        <v>328</v>
      </c>
      <c r="C37" s="619"/>
      <c r="D37" s="619"/>
      <c r="E37" s="619"/>
      <c r="F37" s="619"/>
      <c r="G37" s="619"/>
      <c r="H37" s="619"/>
      <c r="I37" s="619"/>
      <c r="J37" s="619"/>
      <c r="K37" s="619"/>
      <c r="L37" s="619"/>
      <c r="M37" s="619"/>
      <c r="N37" s="619"/>
      <c r="O37" s="619"/>
      <c r="P37" s="619"/>
      <c r="Q37" s="620"/>
      <c r="R37" s="621">
        <v>4332400</v>
      </c>
      <c r="S37" s="622"/>
      <c r="T37" s="622"/>
      <c r="U37" s="622"/>
      <c r="V37" s="622"/>
      <c r="W37" s="622"/>
      <c r="X37" s="622"/>
      <c r="Y37" s="623"/>
      <c r="Z37" s="624">
        <v>3.1</v>
      </c>
      <c r="AA37" s="624"/>
      <c r="AB37" s="624"/>
      <c r="AC37" s="624"/>
      <c r="AD37" s="625" t="s">
        <v>124</v>
      </c>
      <c r="AE37" s="625"/>
      <c r="AF37" s="625"/>
      <c r="AG37" s="625"/>
      <c r="AH37" s="625"/>
      <c r="AI37" s="625"/>
      <c r="AJ37" s="625"/>
      <c r="AK37" s="625"/>
      <c r="AL37" s="626" t="s">
        <v>234</v>
      </c>
      <c r="AM37" s="627"/>
      <c r="AN37" s="627"/>
      <c r="AO37" s="628"/>
      <c r="AQ37" s="698" t="s">
        <v>329</v>
      </c>
      <c r="AR37" s="699"/>
      <c r="AS37" s="699"/>
      <c r="AT37" s="699"/>
      <c r="AU37" s="699"/>
      <c r="AV37" s="699"/>
      <c r="AW37" s="699"/>
      <c r="AX37" s="699"/>
      <c r="AY37" s="700"/>
      <c r="AZ37" s="621">
        <v>1710733</v>
      </c>
      <c r="BA37" s="622"/>
      <c r="BB37" s="622"/>
      <c r="BC37" s="622"/>
      <c r="BD37" s="657"/>
      <c r="BE37" s="657"/>
      <c r="BF37" s="680"/>
      <c r="BG37" s="636" t="s">
        <v>330</v>
      </c>
      <c r="BH37" s="637"/>
      <c r="BI37" s="637"/>
      <c r="BJ37" s="637"/>
      <c r="BK37" s="637"/>
      <c r="BL37" s="637"/>
      <c r="BM37" s="637"/>
      <c r="BN37" s="637"/>
      <c r="BO37" s="637"/>
      <c r="BP37" s="637"/>
      <c r="BQ37" s="637"/>
      <c r="BR37" s="637"/>
      <c r="BS37" s="637"/>
      <c r="BT37" s="637"/>
      <c r="BU37" s="638"/>
      <c r="BV37" s="621">
        <v>40005</v>
      </c>
      <c r="BW37" s="622"/>
      <c r="BX37" s="622"/>
      <c r="BY37" s="622"/>
      <c r="BZ37" s="622"/>
      <c r="CA37" s="622"/>
      <c r="CB37" s="631"/>
      <c r="CD37" s="636" t="s">
        <v>331</v>
      </c>
      <c r="CE37" s="637"/>
      <c r="CF37" s="637"/>
      <c r="CG37" s="637"/>
      <c r="CH37" s="637"/>
      <c r="CI37" s="637"/>
      <c r="CJ37" s="637"/>
      <c r="CK37" s="637"/>
      <c r="CL37" s="637"/>
      <c r="CM37" s="637"/>
      <c r="CN37" s="637"/>
      <c r="CO37" s="637"/>
      <c r="CP37" s="637"/>
      <c r="CQ37" s="638"/>
      <c r="CR37" s="621">
        <v>1899532</v>
      </c>
      <c r="CS37" s="657"/>
      <c r="CT37" s="657"/>
      <c r="CU37" s="657"/>
      <c r="CV37" s="657"/>
      <c r="CW37" s="657"/>
      <c r="CX37" s="657"/>
      <c r="CY37" s="658"/>
      <c r="CZ37" s="626">
        <v>1.4</v>
      </c>
      <c r="DA37" s="654"/>
      <c r="DB37" s="654"/>
      <c r="DC37" s="659"/>
      <c r="DD37" s="630">
        <v>1899532</v>
      </c>
      <c r="DE37" s="657"/>
      <c r="DF37" s="657"/>
      <c r="DG37" s="657"/>
      <c r="DH37" s="657"/>
      <c r="DI37" s="657"/>
      <c r="DJ37" s="657"/>
      <c r="DK37" s="658"/>
      <c r="DL37" s="630">
        <v>1832649</v>
      </c>
      <c r="DM37" s="657"/>
      <c r="DN37" s="657"/>
      <c r="DO37" s="657"/>
      <c r="DP37" s="657"/>
      <c r="DQ37" s="657"/>
      <c r="DR37" s="657"/>
      <c r="DS37" s="657"/>
      <c r="DT37" s="657"/>
      <c r="DU37" s="657"/>
      <c r="DV37" s="658"/>
      <c r="DW37" s="626">
        <v>2.5</v>
      </c>
      <c r="DX37" s="654"/>
      <c r="DY37" s="654"/>
      <c r="DZ37" s="654"/>
      <c r="EA37" s="654"/>
      <c r="EB37" s="654"/>
      <c r="EC37" s="655"/>
    </row>
    <row r="38" spans="2:133" ht="11.25" customHeight="1">
      <c r="B38" s="666" t="s">
        <v>332</v>
      </c>
      <c r="C38" s="667"/>
      <c r="D38" s="667"/>
      <c r="E38" s="667"/>
      <c r="F38" s="667"/>
      <c r="G38" s="667"/>
      <c r="H38" s="667"/>
      <c r="I38" s="667"/>
      <c r="J38" s="667"/>
      <c r="K38" s="667"/>
      <c r="L38" s="667"/>
      <c r="M38" s="667"/>
      <c r="N38" s="667"/>
      <c r="O38" s="667"/>
      <c r="P38" s="667"/>
      <c r="Q38" s="668"/>
      <c r="R38" s="701">
        <v>141331406</v>
      </c>
      <c r="S38" s="702"/>
      <c r="T38" s="702"/>
      <c r="U38" s="702"/>
      <c r="V38" s="702"/>
      <c r="W38" s="702"/>
      <c r="X38" s="702"/>
      <c r="Y38" s="703"/>
      <c r="Z38" s="704">
        <v>100</v>
      </c>
      <c r="AA38" s="704"/>
      <c r="AB38" s="704"/>
      <c r="AC38" s="704"/>
      <c r="AD38" s="705">
        <v>68490207</v>
      </c>
      <c r="AE38" s="705"/>
      <c r="AF38" s="705"/>
      <c r="AG38" s="705"/>
      <c r="AH38" s="705"/>
      <c r="AI38" s="705"/>
      <c r="AJ38" s="705"/>
      <c r="AK38" s="705"/>
      <c r="AL38" s="706">
        <v>100</v>
      </c>
      <c r="AM38" s="692"/>
      <c r="AN38" s="692"/>
      <c r="AO38" s="707"/>
      <c r="AQ38" s="698" t="s">
        <v>333</v>
      </c>
      <c r="AR38" s="699"/>
      <c r="AS38" s="699"/>
      <c r="AT38" s="699"/>
      <c r="AU38" s="699"/>
      <c r="AV38" s="699"/>
      <c r="AW38" s="699"/>
      <c r="AX38" s="699"/>
      <c r="AY38" s="700"/>
      <c r="AZ38" s="621">
        <v>383527</v>
      </c>
      <c r="BA38" s="622"/>
      <c r="BB38" s="622"/>
      <c r="BC38" s="622"/>
      <c r="BD38" s="657"/>
      <c r="BE38" s="657"/>
      <c r="BF38" s="680"/>
      <c r="BG38" s="636" t="s">
        <v>334</v>
      </c>
      <c r="BH38" s="637"/>
      <c r="BI38" s="637"/>
      <c r="BJ38" s="637"/>
      <c r="BK38" s="637"/>
      <c r="BL38" s="637"/>
      <c r="BM38" s="637"/>
      <c r="BN38" s="637"/>
      <c r="BO38" s="637"/>
      <c r="BP38" s="637"/>
      <c r="BQ38" s="637"/>
      <c r="BR38" s="637"/>
      <c r="BS38" s="637"/>
      <c r="BT38" s="637"/>
      <c r="BU38" s="638"/>
      <c r="BV38" s="621">
        <v>59061</v>
      </c>
      <c r="BW38" s="622"/>
      <c r="BX38" s="622"/>
      <c r="BY38" s="622"/>
      <c r="BZ38" s="622"/>
      <c r="CA38" s="622"/>
      <c r="CB38" s="631"/>
      <c r="CD38" s="636" t="s">
        <v>335</v>
      </c>
      <c r="CE38" s="637"/>
      <c r="CF38" s="637"/>
      <c r="CG38" s="637"/>
      <c r="CH38" s="637"/>
      <c r="CI38" s="637"/>
      <c r="CJ38" s="637"/>
      <c r="CK38" s="637"/>
      <c r="CL38" s="637"/>
      <c r="CM38" s="637"/>
      <c r="CN38" s="637"/>
      <c r="CO38" s="637"/>
      <c r="CP38" s="637"/>
      <c r="CQ38" s="638"/>
      <c r="CR38" s="621">
        <v>9826680</v>
      </c>
      <c r="CS38" s="622"/>
      <c r="CT38" s="622"/>
      <c r="CU38" s="622"/>
      <c r="CV38" s="622"/>
      <c r="CW38" s="622"/>
      <c r="CX38" s="622"/>
      <c r="CY38" s="623"/>
      <c r="CZ38" s="626">
        <v>7</v>
      </c>
      <c r="DA38" s="654"/>
      <c r="DB38" s="654"/>
      <c r="DC38" s="659"/>
      <c r="DD38" s="630">
        <v>7525842</v>
      </c>
      <c r="DE38" s="622"/>
      <c r="DF38" s="622"/>
      <c r="DG38" s="622"/>
      <c r="DH38" s="622"/>
      <c r="DI38" s="622"/>
      <c r="DJ38" s="622"/>
      <c r="DK38" s="623"/>
      <c r="DL38" s="630">
        <v>5436552</v>
      </c>
      <c r="DM38" s="622"/>
      <c r="DN38" s="622"/>
      <c r="DO38" s="622"/>
      <c r="DP38" s="622"/>
      <c r="DQ38" s="622"/>
      <c r="DR38" s="622"/>
      <c r="DS38" s="622"/>
      <c r="DT38" s="622"/>
      <c r="DU38" s="622"/>
      <c r="DV38" s="623"/>
      <c r="DW38" s="626">
        <v>7.5</v>
      </c>
      <c r="DX38" s="654"/>
      <c r="DY38" s="654"/>
      <c r="DZ38" s="654"/>
      <c r="EA38" s="654"/>
      <c r="EB38" s="654"/>
      <c r="EC38" s="655"/>
    </row>
    <row r="39" spans="2:133" ht="11.25" customHeight="1">
      <c r="AQ39" s="698" t="s">
        <v>336</v>
      </c>
      <c r="AR39" s="699"/>
      <c r="AS39" s="699"/>
      <c r="AT39" s="699"/>
      <c r="AU39" s="699"/>
      <c r="AV39" s="699"/>
      <c r="AW39" s="699"/>
      <c r="AX39" s="699"/>
      <c r="AY39" s="700"/>
      <c r="AZ39" s="621">
        <v>321301</v>
      </c>
      <c r="BA39" s="622"/>
      <c r="BB39" s="622"/>
      <c r="BC39" s="622"/>
      <c r="BD39" s="657"/>
      <c r="BE39" s="657"/>
      <c r="BF39" s="680"/>
      <c r="BG39" s="712" t="s">
        <v>337</v>
      </c>
      <c r="BH39" s="713"/>
      <c r="BI39" s="713"/>
      <c r="BJ39" s="713"/>
      <c r="BK39" s="713"/>
      <c r="BL39" s="215"/>
      <c r="BM39" s="637" t="s">
        <v>338</v>
      </c>
      <c r="BN39" s="637"/>
      <c r="BO39" s="637"/>
      <c r="BP39" s="637"/>
      <c r="BQ39" s="637"/>
      <c r="BR39" s="637"/>
      <c r="BS39" s="637"/>
      <c r="BT39" s="637"/>
      <c r="BU39" s="638"/>
      <c r="BV39" s="621">
        <v>92</v>
      </c>
      <c r="BW39" s="622"/>
      <c r="BX39" s="622"/>
      <c r="BY39" s="622"/>
      <c r="BZ39" s="622"/>
      <c r="CA39" s="622"/>
      <c r="CB39" s="631"/>
      <c r="CD39" s="636" t="s">
        <v>339</v>
      </c>
      <c r="CE39" s="637"/>
      <c r="CF39" s="637"/>
      <c r="CG39" s="637"/>
      <c r="CH39" s="637"/>
      <c r="CI39" s="637"/>
      <c r="CJ39" s="637"/>
      <c r="CK39" s="637"/>
      <c r="CL39" s="637"/>
      <c r="CM39" s="637"/>
      <c r="CN39" s="637"/>
      <c r="CO39" s="637"/>
      <c r="CP39" s="637"/>
      <c r="CQ39" s="638"/>
      <c r="CR39" s="621">
        <v>3070413</v>
      </c>
      <c r="CS39" s="657"/>
      <c r="CT39" s="657"/>
      <c r="CU39" s="657"/>
      <c r="CV39" s="657"/>
      <c r="CW39" s="657"/>
      <c r="CX39" s="657"/>
      <c r="CY39" s="658"/>
      <c r="CZ39" s="626">
        <v>2.2000000000000002</v>
      </c>
      <c r="DA39" s="654"/>
      <c r="DB39" s="654"/>
      <c r="DC39" s="659"/>
      <c r="DD39" s="630">
        <v>2603141</v>
      </c>
      <c r="DE39" s="657"/>
      <c r="DF39" s="657"/>
      <c r="DG39" s="657"/>
      <c r="DH39" s="657"/>
      <c r="DI39" s="657"/>
      <c r="DJ39" s="657"/>
      <c r="DK39" s="658"/>
      <c r="DL39" s="630" t="s">
        <v>124</v>
      </c>
      <c r="DM39" s="657"/>
      <c r="DN39" s="657"/>
      <c r="DO39" s="657"/>
      <c r="DP39" s="657"/>
      <c r="DQ39" s="657"/>
      <c r="DR39" s="657"/>
      <c r="DS39" s="657"/>
      <c r="DT39" s="657"/>
      <c r="DU39" s="657"/>
      <c r="DV39" s="658"/>
      <c r="DW39" s="626" t="s">
        <v>234</v>
      </c>
      <c r="DX39" s="654"/>
      <c r="DY39" s="654"/>
      <c r="DZ39" s="654"/>
      <c r="EA39" s="654"/>
      <c r="EB39" s="654"/>
      <c r="EC39" s="655"/>
    </row>
    <row r="40" spans="2:133" ht="11.25" customHeight="1">
      <c r="AQ40" s="698" t="s">
        <v>340</v>
      </c>
      <c r="AR40" s="699"/>
      <c r="AS40" s="699"/>
      <c r="AT40" s="699"/>
      <c r="AU40" s="699"/>
      <c r="AV40" s="699"/>
      <c r="AW40" s="699"/>
      <c r="AX40" s="699"/>
      <c r="AY40" s="700"/>
      <c r="AZ40" s="621">
        <v>3900029</v>
      </c>
      <c r="BA40" s="622"/>
      <c r="BB40" s="622"/>
      <c r="BC40" s="622"/>
      <c r="BD40" s="657"/>
      <c r="BE40" s="657"/>
      <c r="BF40" s="680"/>
      <c r="BG40" s="712"/>
      <c r="BH40" s="713"/>
      <c r="BI40" s="713"/>
      <c r="BJ40" s="713"/>
      <c r="BK40" s="713"/>
      <c r="BL40" s="215"/>
      <c r="BM40" s="637" t="s">
        <v>341</v>
      </c>
      <c r="BN40" s="637"/>
      <c r="BO40" s="637"/>
      <c r="BP40" s="637"/>
      <c r="BQ40" s="637"/>
      <c r="BR40" s="637"/>
      <c r="BS40" s="637"/>
      <c r="BT40" s="637"/>
      <c r="BU40" s="638"/>
      <c r="BV40" s="621">
        <v>142</v>
      </c>
      <c r="BW40" s="622"/>
      <c r="BX40" s="622"/>
      <c r="BY40" s="622"/>
      <c r="BZ40" s="622"/>
      <c r="CA40" s="622"/>
      <c r="CB40" s="631"/>
      <c r="CD40" s="636" t="s">
        <v>342</v>
      </c>
      <c r="CE40" s="637"/>
      <c r="CF40" s="637"/>
      <c r="CG40" s="637"/>
      <c r="CH40" s="637"/>
      <c r="CI40" s="637"/>
      <c r="CJ40" s="637"/>
      <c r="CK40" s="637"/>
      <c r="CL40" s="637"/>
      <c r="CM40" s="637"/>
      <c r="CN40" s="637"/>
      <c r="CO40" s="637"/>
      <c r="CP40" s="637"/>
      <c r="CQ40" s="638"/>
      <c r="CR40" s="621">
        <v>7699181</v>
      </c>
      <c r="CS40" s="622"/>
      <c r="CT40" s="622"/>
      <c r="CU40" s="622"/>
      <c r="CV40" s="622"/>
      <c r="CW40" s="622"/>
      <c r="CX40" s="622"/>
      <c r="CY40" s="623"/>
      <c r="CZ40" s="626">
        <v>5.5</v>
      </c>
      <c r="DA40" s="654"/>
      <c r="DB40" s="654"/>
      <c r="DC40" s="659"/>
      <c r="DD40" s="630">
        <v>27472</v>
      </c>
      <c r="DE40" s="622"/>
      <c r="DF40" s="622"/>
      <c r="DG40" s="622"/>
      <c r="DH40" s="622"/>
      <c r="DI40" s="622"/>
      <c r="DJ40" s="622"/>
      <c r="DK40" s="623"/>
      <c r="DL40" s="630" t="s">
        <v>124</v>
      </c>
      <c r="DM40" s="622"/>
      <c r="DN40" s="622"/>
      <c r="DO40" s="622"/>
      <c r="DP40" s="622"/>
      <c r="DQ40" s="622"/>
      <c r="DR40" s="622"/>
      <c r="DS40" s="622"/>
      <c r="DT40" s="622"/>
      <c r="DU40" s="622"/>
      <c r="DV40" s="623"/>
      <c r="DW40" s="626" t="s">
        <v>124</v>
      </c>
      <c r="DX40" s="654"/>
      <c r="DY40" s="654"/>
      <c r="DZ40" s="654"/>
      <c r="EA40" s="654"/>
      <c r="EB40" s="654"/>
      <c r="EC40" s="655"/>
    </row>
    <row r="41" spans="2:133" ht="11.25" customHeight="1">
      <c r="AQ41" s="708" t="s">
        <v>343</v>
      </c>
      <c r="AR41" s="709"/>
      <c r="AS41" s="709"/>
      <c r="AT41" s="709"/>
      <c r="AU41" s="709"/>
      <c r="AV41" s="709"/>
      <c r="AW41" s="709"/>
      <c r="AX41" s="709"/>
      <c r="AY41" s="710"/>
      <c r="AZ41" s="701">
        <v>5705064</v>
      </c>
      <c r="BA41" s="702"/>
      <c r="BB41" s="702"/>
      <c r="BC41" s="702"/>
      <c r="BD41" s="691"/>
      <c r="BE41" s="691"/>
      <c r="BF41" s="693"/>
      <c r="BG41" s="714"/>
      <c r="BH41" s="715"/>
      <c r="BI41" s="715"/>
      <c r="BJ41" s="715"/>
      <c r="BK41" s="715"/>
      <c r="BL41" s="216"/>
      <c r="BM41" s="646" t="s">
        <v>344</v>
      </c>
      <c r="BN41" s="646"/>
      <c r="BO41" s="646"/>
      <c r="BP41" s="646"/>
      <c r="BQ41" s="646"/>
      <c r="BR41" s="646"/>
      <c r="BS41" s="646"/>
      <c r="BT41" s="646"/>
      <c r="BU41" s="647"/>
      <c r="BV41" s="701">
        <v>366</v>
      </c>
      <c r="BW41" s="702"/>
      <c r="BX41" s="702"/>
      <c r="BY41" s="702"/>
      <c r="BZ41" s="702"/>
      <c r="CA41" s="702"/>
      <c r="CB41" s="711"/>
      <c r="CD41" s="636" t="s">
        <v>345</v>
      </c>
      <c r="CE41" s="637"/>
      <c r="CF41" s="637"/>
      <c r="CG41" s="637"/>
      <c r="CH41" s="637"/>
      <c r="CI41" s="637"/>
      <c r="CJ41" s="637"/>
      <c r="CK41" s="637"/>
      <c r="CL41" s="637"/>
      <c r="CM41" s="637"/>
      <c r="CN41" s="637"/>
      <c r="CO41" s="637"/>
      <c r="CP41" s="637"/>
      <c r="CQ41" s="638"/>
      <c r="CR41" s="621" t="s">
        <v>124</v>
      </c>
      <c r="CS41" s="657"/>
      <c r="CT41" s="657"/>
      <c r="CU41" s="657"/>
      <c r="CV41" s="657"/>
      <c r="CW41" s="657"/>
      <c r="CX41" s="657"/>
      <c r="CY41" s="658"/>
      <c r="CZ41" s="626" t="s">
        <v>234</v>
      </c>
      <c r="DA41" s="654"/>
      <c r="DB41" s="654"/>
      <c r="DC41" s="659"/>
      <c r="DD41" s="630" t="s">
        <v>234</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347</v>
      </c>
      <c r="CE42" s="619"/>
      <c r="CF42" s="619"/>
      <c r="CG42" s="619"/>
      <c r="CH42" s="619"/>
      <c r="CI42" s="619"/>
      <c r="CJ42" s="619"/>
      <c r="CK42" s="619"/>
      <c r="CL42" s="619"/>
      <c r="CM42" s="619"/>
      <c r="CN42" s="619"/>
      <c r="CO42" s="619"/>
      <c r="CP42" s="619"/>
      <c r="CQ42" s="620"/>
      <c r="CR42" s="621">
        <v>14052271</v>
      </c>
      <c r="CS42" s="622"/>
      <c r="CT42" s="622"/>
      <c r="CU42" s="622"/>
      <c r="CV42" s="622"/>
      <c r="CW42" s="622"/>
      <c r="CX42" s="622"/>
      <c r="CY42" s="623"/>
      <c r="CZ42" s="626">
        <v>10</v>
      </c>
      <c r="DA42" s="627"/>
      <c r="DB42" s="627"/>
      <c r="DC42" s="722"/>
      <c r="DD42" s="630">
        <v>1424234</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349</v>
      </c>
      <c r="CE43" s="619"/>
      <c r="CF43" s="619"/>
      <c r="CG43" s="619"/>
      <c r="CH43" s="619"/>
      <c r="CI43" s="619"/>
      <c r="CJ43" s="619"/>
      <c r="CK43" s="619"/>
      <c r="CL43" s="619"/>
      <c r="CM43" s="619"/>
      <c r="CN43" s="619"/>
      <c r="CO43" s="619"/>
      <c r="CP43" s="619"/>
      <c r="CQ43" s="620"/>
      <c r="CR43" s="621">
        <v>319449</v>
      </c>
      <c r="CS43" s="657"/>
      <c r="CT43" s="657"/>
      <c r="CU43" s="657"/>
      <c r="CV43" s="657"/>
      <c r="CW43" s="657"/>
      <c r="CX43" s="657"/>
      <c r="CY43" s="658"/>
      <c r="CZ43" s="626">
        <v>0.2</v>
      </c>
      <c r="DA43" s="654"/>
      <c r="DB43" s="654"/>
      <c r="DC43" s="659"/>
      <c r="DD43" s="630">
        <v>287849</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c r="B44" s="220" t="s">
        <v>350</v>
      </c>
      <c r="CD44" s="733" t="s">
        <v>301</v>
      </c>
      <c r="CE44" s="734"/>
      <c r="CF44" s="618" t="s">
        <v>351</v>
      </c>
      <c r="CG44" s="619"/>
      <c r="CH44" s="619"/>
      <c r="CI44" s="619"/>
      <c r="CJ44" s="619"/>
      <c r="CK44" s="619"/>
      <c r="CL44" s="619"/>
      <c r="CM44" s="619"/>
      <c r="CN44" s="619"/>
      <c r="CO44" s="619"/>
      <c r="CP44" s="619"/>
      <c r="CQ44" s="620"/>
      <c r="CR44" s="621">
        <v>14052271</v>
      </c>
      <c r="CS44" s="622"/>
      <c r="CT44" s="622"/>
      <c r="CU44" s="622"/>
      <c r="CV44" s="622"/>
      <c r="CW44" s="622"/>
      <c r="CX44" s="622"/>
      <c r="CY44" s="623"/>
      <c r="CZ44" s="626">
        <v>10</v>
      </c>
      <c r="DA44" s="627"/>
      <c r="DB44" s="627"/>
      <c r="DC44" s="722"/>
      <c r="DD44" s="630">
        <v>1424234</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c r="CD45" s="735"/>
      <c r="CE45" s="736"/>
      <c r="CF45" s="618" t="s">
        <v>352</v>
      </c>
      <c r="CG45" s="619"/>
      <c r="CH45" s="619"/>
      <c r="CI45" s="619"/>
      <c r="CJ45" s="619"/>
      <c r="CK45" s="619"/>
      <c r="CL45" s="619"/>
      <c r="CM45" s="619"/>
      <c r="CN45" s="619"/>
      <c r="CO45" s="619"/>
      <c r="CP45" s="619"/>
      <c r="CQ45" s="620"/>
      <c r="CR45" s="621">
        <v>6467718</v>
      </c>
      <c r="CS45" s="657"/>
      <c r="CT45" s="657"/>
      <c r="CU45" s="657"/>
      <c r="CV45" s="657"/>
      <c r="CW45" s="657"/>
      <c r="CX45" s="657"/>
      <c r="CY45" s="658"/>
      <c r="CZ45" s="626">
        <v>4.5999999999999996</v>
      </c>
      <c r="DA45" s="654"/>
      <c r="DB45" s="654"/>
      <c r="DC45" s="659"/>
      <c r="DD45" s="630">
        <v>102658</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c r="CD46" s="735"/>
      <c r="CE46" s="736"/>
      <c r="CF46" s="618" t="s">
        <v>353</v>
      </c>
      <c r="CG46" s="619"/>
      <c r="CH46" s="619"/>
      <c r="CI46" s="619"/>
      <c r="CJ46" s="619"/>
      <c r="CK46" s="619"/>
      <c r="CL46" s="619"/>
      <c r="CM46" s="619"/>
      <c r="CN46" s="619"/>
      <c r="CO46" s="619"/>
      <c r="CP46" s="619"/>
      <c r="CQ46" s="620"/>
      <c r="CR46" s="621">
        <v>6707095</v>
      </c>
      <c r="CS46" s="622"/>
      <c r="CT46" s="622"/>
      <c r="CU46" s="622"/>
      <c r="CV46" s="622"/>
      <c r="CW46" s="622"/>
      <c r="CX46" s="622"/>
      <c r="CY46" s="623"/>
      <c r="CZ46" s="626">
        <v>4.8</v>
      </c>
      <c r="DA46" s="627"/>
      <c r="DB46" s="627"/>
      <c r="DC46" s="722"/>
      <c r="DD46" s="630">
        <v>1321255</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c r="CD47" s="735"/>
      <c r="CE47" s="736"/>
      <c r="CF47" s="618" t="s">
        <v>354</v>
      </c>
      <c r="CG47" s="619"/>
      <c r="CH47" s="619"/>
      <c r="CI47" s="619"/>
      <c r="CJ47" s="619"/>
      <c r="CK47" s="619"/>
      <c r="CL47" s="619"/>
      <c r="CM47" s="619"/>
      <c r="CN47" s="619"/>
      <c r="CO47" s="619"/>
      <c r="CP47" s="619"/>
      <c r="CQ47" s="620"/>
      <c r="CR47" s="621" t="s">
        <v>124</v>
      </c>
      <c r="CS47" s="657"/>
      <c r="CT47" s="657"/>
      <c r="CU47" s="657"/>
      <c r="CV47" s="657"/>
      <c r="CW47" s="657"/>
      <c r="CX47" s="657"/>
      <c r="CY47" s="658"/>
      <c r="CZ47" s="626" t="s">
        <v>234</v>
      </c>
      <c r="DA47" s="654"/>
      <c r="DB47" s="654"/>
      <c r="DC47" s="659"/>
      <c r="DD47" s="630" t="s">
        <v>124</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c r="CD48" s="737"/>
      <c r="CE48" s="738"/>
      <c r="CF48" s="618" t="s">
        <v>355</v>
      </c>
      <c r="CG48" s="619"/>
      <c r="CH48" s="619"/>
      <c r="CI48" s="619"/>
      <c r="CJ48" s="619"/>
      <c r="CK48" s="619"/>
      <c r="CL48" s="619"/>
      <c r="CM48" s="619"/>
      <c r="CN48" s="619"/>
      <c r="CO48" s="619"/>
      <c r="CP48" s="619"/>
      <c r="CQ48" s="620"/>
      <c r="CR48" s="621" t="s">
        <v>124</v>
      </c>
      <c r="CS48" s="622"/>
      <c r="CT48" s="622"/>
      <c r="CU48" s="622"/>
      <c r="CV48" s="622"/>
      <c r="CW48" s="622"/>
      <c r="CX48" s="622"/>
      <c r="CY48" s="623"/>
      <c r="CZ48" s="626" t="s">
        <v>124</v>
      </c>
      <c r="DA48" s="627"/>
      <c r="DB48" s="627"/>
      <c r="DC48" s="722"/>
      <c r="DD48" s="630" t="s">
        <v>124</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c r="CD49" s="666" t="s">
        <v>356</v>
      </c>
      <c r="CE49" s="667"/>
      <c r="CF49" s="667"/>
      <c r="CG49" s="667"/>
      <c r="CH49" s="667"/>
      <c r="CI49" s="667"/>
      <c r="CJ49" s="667"/>
      <c r="CK49" s="667"/>
      <c r="CL49" s="667"/>
      <c r="CM49" s="667"/>
      <c r="CN49" s="667"/>
      <c r="CO49" s="667"/>
      <c r="CP49" s="667"/>
      <c r="CQ49" s="668"/>
      <c r="CR49" s="701">
        <v>140296035</v>
      </c>
      <c r="CS49" s="691"/>
      <c r="CT49" s="691"/>
      <c r="CU49" s="691"/>
      <c r="CV49" s="691"/>
      <c r="CW49" s="691"/>
      <c r="CX49" s="691"/>
      <c r="CY49" s="723"/>
      <c r="CZ49" s="706">
        <v>100</v>
      </c>
      <c r="DA49" s="724"/>
      <c r="DB49" s="724"/>
      <c r="DC49" s="725"/>
      <c r="DD49" s="726">
        <v>81414967</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row r="51" spans="82:133" hidden="1"/>
    <row r="52" spans="82:133" hidden="1"/>
    <row r="53" spans="82:133" hidden="1"/>
  </sheetData>
  <sheetProtection algorithmName="SHA-512" hashValue="aBsAn2UPf8mbBJLs/F7xTxxU3JZEHGMzzJttDXU0H32pZWYUDMhvX8n54/kdI86mkSjIkbY3qUgn44F8dyOnpg==" saltValue="OEcWL7c9TQdsyx33ZFWH6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358</v>
      </c>
      <c r="DK2" s="769"/>
      <c r="DL2" s="769"/>
      <c r="DM2" s="769"/>
      <c r="DN2" s="769"/>
      <c r="DO2" s="770"/>
      <c r="DP2" s="229"/>
      <c r="DQ2" s="768" t="s">
        <v>359</v>
      </c>
      <c r="DR2" s="769"/>
      <c r="DS2" s="769"/>
      <c r="DT2" s="769"/>
      <c r="DU2" s="769"/>
      <c r="DV2" s="769"/>
      <c r="DW2" s="769"/>
      <c r="DX2" s="769"/>
      <c r="DY2" s="769"/>
      <c r="DZ2" s="77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771" t="s">
        <v>360</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762" t="s">
        <v>362</v>
      </c>
      <c r="B5" s="763"/>
      <c r="C5" s="763"/>
      <c r="D5" s="763"/>
      <c r="E5" s="763"/>
      <c r="F5" s="763"/>
      <c r="G5" s="763"/>
      <c r="H5" s="763"/>
      <c r="I5" s="763"/>
      <c r="J5" s="763"/>
      <c r="K5" s="763"/>
      <c r="L5" s="763"/>
      <c r="M5" s="763"/>
      <c r="N5" s="763"/>
      <c r="O5" s="763"/>
      <c r="P5" s="764"/>
      <c r="Q5" s="739" t="s">
        <v>363</v>
      </c>
      <c r="R5" s="740"/>
      <c r="S5" s="740"/>
      <c r="T5" s="740"/>
      <c r="U5" s="741"/>
      <c r="V5" s="739" t="s">
        <v>364</v>
      </c>
      <c r="W5" s="740"/>
      <c r="X5" s="740"/>
      <c r="Y5" s="740"/>
      <c r="Z5" s="741"/>
      <c r="AA5" s="739" t="s">
        <v>365</v>
      </c>
      <c r="AB5" s="740"/>
      <c r="AC5" s="740"/>
      <c r="AD5" s="740"/>
      <c r="AE5" s="740"/>
      <c r="AF5" s="772" t="s">
        <v>366</v>
      </c>
      <c r="AG5" s="740"/>
      <c r="AH5" s="740"/>
      <c r="AI5" s="740"/>
      <c r="AJ5" s="751"/>
      <c r="AK5" s="740" t="s">
        <v>367</v>
      </c>
      <c r="AL5" s="740"/>
      <c r="AM5" s="740"/>
      <c r="AN5" s="740"/>
      <c r="AO5" s="741"/>
      <c r="AP5" s="739" t="s">
        <v>368</v>
      </c>
      <c r="AQ5" s="740"/>
      <c r="AR5" s="740"/>
      <c r="AS5" s="740"/>
      <c r="AT5" s="741"/>
      <c r="AU5" s="739" t="s">
        <v>369</v>
      </c>
      <c r="AV5" s="740"/>
      <c r="AW5" s="740"/>
      <c r="AX5" s="740"/>
      <c r="AY5" s="751"/>
      <c r="AZ5" s="236"/>
      <c r="BA5" s="236"/>
      <c r="BB5" s="236"/>
      <c r="BC5" s="236"/>
      <c r="BD5" s="236"/>
      <c r="BE5" s="237"/>
      <c r="BF5" s="237"/>
      <c r="BG5" s="237"/>
      <c r="BH5" s="237"/>
      <c r="BI5" s="237"/>
      <c r="BJ5" s="237"/>
      <c r="BK5" s="237"/>
      <c r="BL5" s="237"/>
      <c r="BM5" s="237"/>
      <c r="BN5" s="237"/>
      <c r="BO5" s="237"/>
      <c r="BP5" s="237"/>
      <c r="BQ5" s="762" t="s">
        <v>370</v>
      </c>
      <c r="BR5" s="763"/>
      <c r="BS5" s="763"/>
      <c r="BT5" s="763"/>
      <c r="BU5" s="763"/>
      <c r="BV5" s="763"/>
      <c r="BW5" s="763"/>
      <c r="BX5" s="763"/>
      <c r="BY5" s="763"/>
      <c r="BZ5" s="763"/>
      <c r="CA5" s="763"/>
      <c r="CB5" s="763"/>
      <c r="CC5" s="763"/>
      <c r="CD5" s="763"/>
      <c r="CE5" s="763"/>
      <c r="CF5" s="763"/>
      <c r="CG5" s="764"/>
      <c r="CH5" s="739" t="s">
        <v>371</v>
      </c>
      <c r="CI5" s="740"/>
      <c r="CJ5" s="740"/>
      <c r="CK5" s="740"/>
      <c r="CL5" s="741"/>
      <c r="CM5" s="739" t="s">
        <v>372</v>
      </c>
      <c r="CN5" s="740"/>
      <c r="CO5" s="740"/>
      <c r="CP5" s="740"/>
      <c r="CQ5" s="741"/>
      <c r="CR5" s="739" t="s">
        <v>373</v>
      </c>
      <c r="CS5" s="740"/>
      <c r="CT5" s="740"/>
      <c r="CU5" s="740"/>
      <c r="CV5" s="741"/>
      <c r="CW5" s="739" t="s">
        <v>374</v>
      </c>
      <c r="CX5" s="740"/>
      <c r="CY5" s="740"/>
      <c r="CZ5" s="740"/>
      <c r="DA5" s="741"/>
      <c r="DB5" s="739" t="s">
        <v>375</v>
      </c>
      <c r="DC5" s="740"/>
      <c r="DD5" s="740"/>
      <c r="DE5" s="740"/>
      <c r="DF5" s="741"/>
      <c r="DG5" s="745" t="s">
        <v>376</v>
      </c>
      <c r="DH5" s="746"/>
      <c r="DI5" s="746"/>
      <c r="DJ5" s="746"/>
      <c r="DK5" s="747"/>
      <c r="DL5" s="745" t="s">
        <v>377</v>
      </c>
      <c r="DM5" s="746"/>
      <c r="DN5" s="746"/>
      <c r="DO5" s="746"/>
      <c r="DP5" s="747"/>
      <c r="DQ5" s="739" t="s">
        <v>378</v>
      </c>
      <c r="DR5" s="740"/>
      <c r="DS5" s="740"/>
      <c r="DT5" s="740"/>
      <c r="DU5" s="741"/>
      <c r="DV5" s="739" t="s">
        <v>369</v>
      </c>
      <c r="DW5" s="740"/>
      <c r="DX5" s="740"/>
      <c r="DY5" s="740"/>
      <c r="DZ5" s="751"/>
      <c r="EA5" s="234"/>
    </row>
    <row r="6" spans="1:131" s="235" customFormat="1" ht="26.25" customHeight="1" thickBot="1">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c r="A7" s="238">
        <v>1</v>
      </c>
      <c r="B7" s="753" t="s">
        <v>379</v>
      </c>
      <c r="C7" s="754"/>
      <c r="D7" s="754"/>
      <c r="E7" s="754"/>
      <c r="F7" s="754"/>
      <c r="G7" s="754"/>
      <c r="H7" s="754"/>
      <c r="I7" s="754"/>
      <c r="J7" s="754"/>
      <c r="K7" s="754"/>
      <c r="L7" s="754"/>
      <c r="M7" s="754"/>
      <c r="N7" s="754"/>
      <c r="O7" s="754"/>
      <c r="P7" s="755"/>
      <c r="Q7" s="756">
        <v>139659</v>
      </c>
      <c r="R7" s="757"/>
      <c r="S7" s="757"/>
      <c r="T7" s="757"/>
      <c r="U7" s="757"/>
      <c r="V7" s="757">
        <v>138626</v>
      </c>
      <c r="W7" s="757"/>
      <c r="X7" s="757"/>
      <c r="Y7" s="757"/>
      <c r="Z7" s="757"/>
      <c r="AA7" s="757">
        <f>+Q7-V7</f>
        <v>1033</v>
      </c>
      <c r="AB7" s="757"/>
      <c r="AC7" s="757"/>
      <c r="AD7" s="757"/>
      <c r="AE7" s="758"/>
      <c r="AF7" s="759">
        <v>1023</v>
      </c>
      <c r="AG7" s="760"/>
      <c r="AH7" s="760"/>
      <c r="AI7" s="760"/>
      <c r="AJ7" s="761"/>
      <c r="AK7" s="796">
        <v>3940</v>
      </c>
      <c r="AL7" s="797"/>
      <c r="AM7" s="797"/>
      <c r="AN7" s="797"/>
      <c r="AO7" s="797"/>
      <c r="AP7" s="797">
        <v>130122</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596</v>
      </c>
      <c r="BT7" s="801"/>
      <c r="BU7" s="801"/>
      <c r="BV7" s="801"/>
      <c r="BW7" s="801"/>
      <c r="BX7" s="801"/>
      <c r="BY7" s="801"/>
      <c r="BZ7" s="801"/>
      <c r="CA7" s="801"/>
      <c r="CB7" s="801"/>
      <c r="CC7" s="801"/>
      <c r="CD7" s="801"/>
      <c r="CE7" s="801"/>
      <c r="CF7" s="801"/>
      <c r="CG7" s="802"/>
      <c r="CH7" s="793">
        <v>-495</v>
      </c>
      <c r="CI7" s="794"/>
      <c r="CJ7" s="794"/>
      <c r="CK7" s="794"/>
      <c r="CL7" s="795"/>
      <c r="CM7" s="793">
        <v>2594</v>
      </c>
      <c r="CN7" s="794"/>
      <c r="CO7" s="794"/>
      <c r="CP7" s="794"/>
      <c r="CQ7" s="795"/>
      <c r="CR7" s="793">
        <v>20</v>
      </c>
      <c r="CS7" s="794"/>
      <c r="CT7" s="794"/>
      <c r="CU7" s="794"/>
      <c r="CV7" s="795"/>
      <c r="CW7" s="793">
        <v>58</v>
      </c>
      <c r="CX7" s="794"/>
      <c r="CY7" s="794"/>
      <c r="CZ7" s="794"/>
      <c r="DA7" s="795"/>
      <c r="DB7" s="793" t="s">
        <v>607</v>
      </c>
      <c r="DC7" s="794"/>
      <c r="DD7" s="794"/>
      <c r="DE7" s="794"/>
      <c r="DF7" s="795"/>
      <c r="DG7" s="793" t="s">
        <v>609</v>
      </c>
      <c r="DH7" s="794"/>
      <c r="DI7" s="794"/>
      <c r="DJ7" s="794"/>
      <c r="DK7" s="795"/>
      <c r="DL7" s="793" t="s">
        <v>607</v>
      </c>
      <c r="DM7" s="794"/>
      <c r="DN7" s="794"/>
      <c r="DO7" s="794"/>
      <c r="DP7" s="795"/>
      <c r="DQ7" s="793" t="s">
        <v>607</v>
      </c>
      <c r="DR7" s="794"/>
      <c r="DS7" s="794"/>
      <c r="DT7" s="794"/>
      <c r="DU7" s="795"/>
      <c r="DV7" s="774"/>
      <c r="DW7" s="775"/>
      <c r="DX7" s="775"/>
      <c r="DY7" s="775"/>
      <c r="DZ7" s="776"/>
      <c r="EA7" s="234"/>
    </row>
    <row r="8" spans="1:131" s="235" customFormat="1" ht="26.25" customHeight="1">
      <c r="A8" s="241">
        <v>2</v>
      </c>
      <c r="B8" s="777" t="s">
        <v>380</v>
      </c>
      <c r="C8" s="778"/>
      <c r="D8" s="778"/>
      <c r="E8" s="778"/>
      <c r="F8" s="778"/>
      <c r="G8" s="778"/>
      <c r="H8" s="778"/>
      <c r="I8" s="778"/>
      <c r="J8" s="778"/>
      <c r="K8" s="778"/>
      <c r="L8" s="778"/>
      <c r="M8" s="778"/>
      <c r="N8" s="778"/>
      <c r="O8" s="778"/>
      <c r="P8" s="779"/>
      <c r="Q8" s="780">
        <v>3688</v>
      </c>
      <c r="R8" s="781"/>
      <c r="S8" s="781"/>
      <c r="T8" s="781"/>
      <c r="U8" s="781"/>
      <c r="V8" s="781">
        <v>3652</v>
      </c>
      <c r="W8" s="781"/>
      <c r="X8" s="781"/>
      <c r="Y8" s="781"/>
      <c r="Z8" s="781"/>
      <c r="AA8" s="781">
        <f>+Q8-V8</f>
        <v>36</v>
      </c>
      <c r="AB8" s="781"/>
      <c r="AC8" s="781"/>
      <c r="AD8" s="781"/>
      <c r="AE8" s="782"/>
      <c r="AF8" s="783">
        <v>36</v>
      </c>
      <c r="AG8" s="784"/>
      <c r="AH8" s="784"/>
      <c r="AI8" s="784"/>
      <c r="AJ8" s="785"/>
      <c r="AK8" s="786">
        <v>1892</v>
      </c>
      <c r="AL8" s="787"/>
      <c r="AM8" s="787"/>
      <c r="AN8" s="787"/>
      <c r="AO8" s="787"/>
      <c r="AP8" s="787">
        <v>11699</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t="s">
        <v>597</v>
      </c>
      <c r="BT8" s="791"/>
      <c r="BU8" s="791"/>
      <c r="BV8" s="791"/>
      <c r="BW8" s="791"/>
      <c r="BX8" s="791"/>
      <c r="BY8" s="791"/>
      <c r="BZ8" s="791"/>
      <c r="CA8" s="791"/>
      <c r="CB8" s="791"/>
      <c r="CC8" s="791"/>
      <c r="CD8" s="791"/>
      <c r="CE8" s="791"/>
      <c r="CF8" s="791"/>
      <c r="CG8" s="792"/>
      <c r="CH8" s="803">
        <v>-1</v>
      </c>
      <c r="CI8" s="804"/>
      <c r="CJ8" s="804"/>
      <c r="CK8" s="804"/>
      <c r="CL8" s="805"/>
      <c r="CM8" s="803">
        <v>421</v>
      </c>
      <c r="CN8" s="804"/>
      <c r="CO8" s="804"/>
      <c r="CP8" s="804"/>
      <c r="CQ8" s="805"/>
      <c r="CR8" s="803">
        <v>305</v>
      </c>
      <c r="CS8" s="804"/>
      <c r="CT8" s="804"/>
      <c r="CU8" s="804"/>
      <c r="CV8" s="805"/>
      <c r="CW8" s="803" t="s">
        <v>607</v>
      </c>
      <c r="CX8" s="804"/>
      <c r="CY8" s="804"/>
      <c r="CZ8" s="804"/>
      <c r="DA8" s="805"/>
      <c r="DB8" s="803" t="s">
        <v>607</v>
      </c>
      <c r="DC8" s="804"/>
      <c r="DD8" s="804"/>
      <c r="DE8" s="804"/>
      <c r="DF8" s="805"/>
      <c r="DG8" s="803" t="s">
        <v>607</v>
      </c>
      <c r="DH8" s="804"/>
      <c r="DI8" s="804"/>
      <c r="DJ8" s="804"/>
      <c r="DK8" s="805"/>
      <c r="DL8" s="803" t="s">
        <v>607</v>
      </c>
      <c r="DM8" s="804"/>
      <c r="DN8" s="804"/>
      <c r="DO8" s="804"/>
      <c r="DP8" s="805"/>
      <c r="DQ8" s="803" t="s">
        <v>607</v>
      </c>
      <c r="DR8" s="804"/>
      <c r="DS8" s="804"/>
      <c r="DT8" s="804"/>
      <c r="DU8" s="805"/>
      <c r="DV8" s="806"/>
      <c r="DW8" s="807"/>
      <c r="DX8" s="807"/>
      <c r="DY8" s="807"/>
      <c r="DZ8" s="808"/>
      <c r="EA8" s="234"/>
    </row>
    <row r="9" spans="1:131" s="235" customFormat="1" ht="26.25" customHeight="1">
      <c r="A9" s="241">
        <v>3</v>
      </c>
      <c r="B9" s="777" t="s">
        <v>381</v>
      </c>
      <c r="C9" s="778"/>
      <c r="D9" s="778"/>
      <c r="E9" s="778"/>
      <c r="F9" s="778"/>
      <c r="G9" s="778"/>
      <c r="H9" s="778"/>
      <c r="I9" s="778"/>
      <c r="J9" s="778"/>
      <c r="K9" s="778"/>
      <c r="L9" s="778"/>
      <c r="M9" s="778"/>
      <c r="N9" s="778"/>
      <c r="O9" s="778"/>
      <c r="P9" s="779"/>
      <c r="Q9" s="780">
        <v>35</v>
      </c>
      <c r="R9" s="781"/>
      <c r="S9" s="781"/>
      <c r="T9" s="781"/>
      <c r="U9" s="781"/>
      <c r="V9" s="781">
        <v>35</v>
      </c>
      <c r="W9" s="781"/>
      <c r="X9" s="781"/>
      <c r="Y9" s="781"/>
      <c r="Z9" s="781"/>
      <c r="AA9" s="781">
        <f>+Q9-V9</f>
        <v>0</v>
      </c>
      <c r="AB9" s="781"/>
      <c r="AC9" s="781"/>
      <c r="AD9" s="781"/>
      <c r="AE9" s="782"/>
      <c r="AF9" s="783">
        <v>0</v>
      </c>
      <c r="AG9" s="784"/>
      <c r="AH9" s="784"/>
      <c r="AI9" s="784"/>
      <c r="AJ9" s="785"/>
      <c r="AK9" s="786" t="s">
        <v>584</v>
      </c>
      <c r="AL9" s="787"/>
      <c r="AM9" s="787"/>
      <c r="AN9" s="787"/>
      <c r="AO9" s="787"/>
      <c r="AP9" s="787" t="s">
        <v>584</v>
      </c>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t="s">
        <v>606</v>
      </c>
      <c r="BS9" s="790" t="s">
        <v>598</v>
      </c>
      <c r="BT9" s="791"/>
      <c r="BU9" s="791"/>
      <c r="BV9" s="791"/>
      <c r="BW9" s="791"/>
      <c r="BX9" s="791"/>
      <c r="BY9" s="791"/>
      <c r="BZ9" s="791"/>
      <c r="CA9" s="791"/>
      <c r="CB9" s="791"/>
      <c r="CC9" s="791"/>
      <c r="CD9" s="791"/>
      <c r="CE9" s="791"/>
      <c r="CF9" s="791"/>
      <c r="CG9" s="792"/>
      <c r="CH9" s="803">
        <v>42</v>
      </c>
      <c r="CI9" s="804"/>
      <c r="CJ9" s="804"/>
      <c r="CK9" s="804"/>
      <c r="CL9" s="805"/>
      <c r="CM9" s="803">
        <v>3396</v>
      </c>
      <c r="CN9" s="804"/>
      <c r="CO9" s="804"/>
      <c r="CP9" s="804"/>
      <c r="CQ9" s="805"/>
      <c r="CR9" s="803">
        <v>10</v>
      </c>
      <c r="CS9" s="804"/>
      <c r="CT9" s="804"/>
      <c r="CU9" s="804"/>
      <c r="CV9" s="805"/>
      <c r="CW9" s="803" t="s">
        <v>607</v>
      </c>
      <c r="CX9" s="804"/>
      <c r="CY9" s="804"/>
      <c r="CZ9" s="804"/>
      <c r="DA9" s="805"/>
      <c r="DB9" s="803" t="s">
        <v>607</v>
      </c>
      <c r="DC9" s="804"/>
      <c r="DD9" s="804"/>
      <c r="DE9" s="804"/>
      <c r="DF9" s="805"/>
      <c r="DG9" s="803">
        <v>2195</v>
      </c>
      <c r="DH9" s="804"/>
      <c r="DI9" s="804"/>
      <c r="DJ9" s="804"/>
      <c r="DK9" s="805"/>
      <c r="DL9" s="803" t="s">
        <v>607</v>
      </c>
      <c r="DM9" s="804"/>
      <c r="DN9" s="804"/>
      <c r="DO9" s="804"/>
      <c r="DP9" s="805"/>
      <c r="DQ9" s="803">
        <v>1677</v>
      </c>
      <c r="DR9" s="804"/>
      <c r="DS9" s="804"/>
      <c r="DT9" s="804"/>
      <c r="DU9" s="805"/>
      <c r="DV9" s="806"/>
      <c r="DW9" s="807"/>
      <c r="DX9" s="807"/>
      <c r="DY9" s="807"/>
      <c r="DZ9" s="808"/>
      <c r="EA9" s="234"/>
    </row>
    <row r="10" spans="1:131" s="235" customFormat="1" ht="26.25" customHeight="1">
      <c r="A10" s="241">
        <v>4</v>
      </c>
      <c r="B10" s="777" t="s">
        <v>382</v>
      </c>
      <c r="C10" s="778"/>
      <c r="D10" s="778"/>
      <c r="E10" s="778"/>
      <c r="F10" s="778"/>
      <c r="G10" s="778"/>
      <c r="H10" s="778"/>
      <c r="I10" s="778"/>
      <c r="J10" s="778"/>
      <c r="K10" s="778"/>
      <c r="L10" s="778"/>
      <c r="M10" s="778"/>
      <c r="N10" s="778"/>
      <c r="O10" s="778"/>
      <c r="P10" s="779"/>
      <c r="Q10" s="780">
        <v>168</v>
      </c>
      <c r="R10" s="781"/>
      <c r="S10" s="781"/>
      <c r="T10" s="781"/>
      <c r="U10" s="781"/>
      <c r="V10" s="781">
        <v>70</v>
      </c>
      <c r="W10" s="781"/>
      <c r="X10" s="781"/>
      <c r="Y10" s="781"/>
      <c r="Z10" s="781"/>
      <c r="AA10" s="781">
        <f>+Q10-V10</f>
        <v>98</v>
      </c>
      <c r="AB10" s="781"/>
      <c r="AC10" s="781"/>
      <c r="AD10" s="781"/>
      <c r="AE10" s="782"/>
      <c r="AF10" s="783">
        <v>1</v>
      </c>
      <c r="AG10" s="784"/>
      <c r="AH10" s="784"/>
      <c r="AI10" s="784"/>
      <c r="AJ10" s="785"/>
      <c r="AK10" s="786">
        <v>1</v>
      </c>
      <c r="AL10" s="787"/>
      <c r="AM10" s="787"/>
      <c r="AN10" s="787"/>
      <c r="AO10" s="787"/>
      <c r="AP10" s="787">
        <v>165</v>
      </c>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t="s">
        <v>599</v>
      </c>
      <c r="BT10" s="791"/>
      <c r="BU10" s="791"/>
      <c r="BV10" s="791"/>
      <c r="BW10" s="791"/>
      <c r="BX10" s="791"/>
      <c r="BY10" s="791"/>
      <c r="BZ10" s="791"/>
      <c r="CA10" s="791"/>
      <c r="CB10" s="791"/>
      <c r="CC10" s="791"/>
      <c r="CD10" s="791"/>
      <c r="CE10" s="791"/>
      <c r="CF10" s="791"/>
      <c r="CG10" s="792"/>
      <c r="CH10" s="803">
        <v>31</v>
      </c>
      <c r="CI10" s="804"/>
      <c r="CJ10" s="804"/>
      <c r="CK10" s="804"/>
      <c r="CL10" s="805"/>
      <c r="CM10" s="803">
        <v>3486</v>
      </c>
      <c r="CN10" s="804"/>
      <c r="CO10" s="804"/>
      <c r="CP10" s="804"/>
      <c r="CQ10" s="805"/>
      <c r="CR10" s="803">
        <v>80</v>
      </c>
      <c r="CS10" s="804"/>
      <c r="CT10" s="804"/>
      <c r="CU10" s="804"/>
      <c r="CV10" s="805"/>
      <c r="CW10" s="803" t="s">
        <v>607</v>
      </c>
      <c r="CX10" s="804"/>
      <c r="CY10" s="804"/>
      <c r="CZ10" s="804"/>
      <c r="DA10" s="805"/>
      <c r="DB10" s="803" t="s">
        <v>607</v>
      </c>
      <c r="DC10" s="804"/>
      <c r="DD10" s="804"/>
      <c r="DE10" s="804"/>
      <c r="DF10" s="805"/>
      <c r="DG10" s="803" t="s">
        <v>607</v>
      </c>
      <c r="DH10" s="804"/>
      <c r="DI10" s="804"/>
      <c r="DJ10" s="804"/>
      <c r="DK10" s="805"/>
      <c r="DL10" s="803" t="s">
        <v>607</v>
      </c>
      <c r="DM10" s="804"/>
      <c r="DN10" s="804"/>
      <c r="DO10" s="804"/>
      <c r="DP10" s="805"/>
      <c r="DQ10" s="803" t="s">
        <v>607</v>
      </c>
      <c r="DR10" s="804"/>
      <c r="DS10" s="804"/>
      <c r="DT10" s="804"/>
      <c r="DU10" s="805"/>
      <c r="DV10" s="806"/>
      <c r="DW10" s="807"/>
      <c r="DX10" s="807"/>
      <c r="DY10" s="807"/>
      <c r="DZ10" s="808"/>
      <c r="EA10" s="234"/>
    </row>
    <row r="11" spans="1:131" s="235" customFormat="1" ht="26.25" customHeight="1">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t="s">
        <v>605</v>
      </c>
      <c r="BT11" s="791"/>
      <c r="BU11" s="791"/>
      <c r="BV11" s="791"/>
      <c r="BW11" s="791"/>
      <c r="BX11" s="791"/>
      <c r="BY11" s="791"/>
      <c r="BZ11" s="791"/>
      <c r="CA11" s="791"/>
      <c r="CB11" s="791"/>
      <c r="CC11" s="791"/>
      <c r="CD11" s="791"/>
      <c r="CE11" s="791"/>
      <c r="CF11" s="791"/>
      <c r="CG11" s="792"/>
      <c r="CH11" s="803">
        <v>529</v>
      </c>
      <c r="CI11" s="804"/>
      <c r="CJ11" s="804"/>
      <c r="CK11" s="804"/>
      <c r="CL11" s="805"/>
      <c r="CM11" s="803">
        <v>8899</v>
      </c>
      <c r="CN11" s="804"/>
      <c r="CO11" s="804"/>
      <c r="CP11" s="804"/>
      <c r="CQ11" s="805"/>
      <c r="CR11" s="803">
        <v>43</v>
      </c>
      <c r="CS11" s="804"/>
      <c r="CT11" s="804"/>
      <c r="CU11" s="804"/>
      <c r="CV11" s="805"/>
      <c r="CW11" s="803" t="s">
        <v>607</v>
      </c>
      <c r="CX11" s="804"/>
      <c r="CY11" s="804"/>
      <c r="CZ11" s="804"/>
      <c r="DA11" s="805"/>
      <c r="DB11" s="803" t="s">
        <v>607</v>
      </c>
      <c r="DC11" s="804"/>
      <c r="DD11" s="804"/>
      <c r="DE11" s="804"/>
      <c r="DF11" s="805"/>
      <c r="DG11" s="803" t="s">
        <v>607</v>
      </c>
      <c r="DH11" s="804"/>
      <c r="DI11" s="804"/>
      <c r="DJ11" s="804"/>
      <c r="DK11" s="805"/>
      <c r="DL11" s="803" t="s">
        <v>607</v>
      </c>
      <c r="DM11" s="804"/>
      <c r="DN11" s="804"/>
      <c r="DO11" s="804"/>
      <c r="DP11" s="805"/>
      <c r="DQ11" s="803" t="s">
        <v>608</v>
      </c>
      <c r="DR11" s="804"/>
      <c r="DS11" s="804"/>
      <c r="DT11" s="804"/>
      <c r="DU11" s="805"/>
      <c r="DV11" s="806"/>
      <c r="DW11" s="807"/>
      <c r="DX11" s="807"/>
      <c r="DY11" s="807"/>
      <c r="DZ11" s="808"/>
      <c r="EA11" s="234"/>
    </row>
    <row r="12" spans="1:131" s="235" customFormat="1" ht="26.25" customHeight="1">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t="s">
        <v>600</v>
      </c>
      <c r="BT12" s="791"/>
      <c r="BU12" s="791"/>
      <c r="BV12" s="791"/>
      <c r="BW12" s="791"/>
      <c r="BX12" s="791"/>
      <c r="BY12" s="791"/>
      <c r="BZ12" s="791"/>
      <c r="CA12" s="791"/>
      <c r="CB12" s="791"/>
      <c r="CC12" s="791"/>
      <c r="CD12" s="791"/>
      <c r="CE12" s="791"/>
      <c r="CF12" s="791"/>
      <c r="CG12" s="792"/>
      <c r="CH12" s="803">
        <v>3</v>
      </c>
      <c r="CI12" s="804"/>
      <c r="CJ12" s="804"/>
      <c r="CK12" s="804"/>
      <c r="CL12" s="805"/>
      <c r="CM12" s="803">
        <v>118</v>
      </c>
      <c r="CN12" s="804"/>
      <c r="CO12" s="804"/>
      <c r="CP12" s="804"/>
      <c r="CQ12" s="805"/>
      <c r="CR12" s="803">
        <v>35</v>
      </c>
      <c r="CS12" s="804"/>
      <c r="CT12" s="804"/>
      <c r="CU12" s="804"/>
      <c r="CV12" s="805"/>
      <c r="CW12" s="803" t="s">
        <v>607</v>
      </c>
      <c r="CX12" s="804"/>
      <c r="CY12" s="804"/>
      <c r="CZ12" s="804"/>
      <c r="DA12" s="805"/>
      <c r="DB12" s="803" t="s">
        <v>607</v>
      </c>
      <c r="DC12" s="804"/>
      <c r="DD12" s="804"/>
      <c r="DE12" s="804"/>
      <c r="DF12" s="805"/>
      <c r="DG12" s="803" t="s">
        <v>607</v>
      </c>
      <c r="DH12" s="804"/>
      <c r="DI12" s="804"/>
      <c r="DJ12" s="804"/>
      <c r="DK12" s="805"/>
      <c r="DL12" s="803" t="s">
        <v>607</v>
      </c>
      <c r="DM12" s="804"/>
      <c r="DN12" s="804"/>
      <c r="DO12" s="804"/>
      <c r="DP12" s="805"/>
      <c r="DQ12" s="803" t="s">
        <v>607</v>
      </c>
      <c r="DR12" s="804"/>
      <c r="DS12" s="804"/>
      <c r="DT12" s="804"/>
      <c r="DU12" s="805"/>
      <c r="DV12" s="806"/>
      <c r="DW12" s="807"/>
      <c r="DX12" s="807"/>
      <c r="DY12" s="807"/>
      <c r="DZ12" s="808"/>
      <c r="EA12" s="234"/>
    </row>
    <row r="13" spans="1:131" s="235" customFormat="1" ht="26.25" customHeight="1">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t="s">
        <v>601</v>
      </c>
      <c r="BT13" s="791"/>
      <c r="BU13" s="791"/>
      <c r="BV13" s="791"/>
      <c r="BW13" s="791"/>
      <c r="BX13" s="791"/>
      <c r="BY13" s="791"/>
      <c r="BZ13" s="791"/>
      <c r="CA13" s="791"/>
      <c r="CB13" s="791"/>
      <c r="CC13" s="791"/>
      <c r="CD13" s="791"/>
      <c r="CE13" s="791"/>
      <c r="CF13" s="791"/>
      <c r="CG13" s="792"/>
      <c r="CH13" s="803">
        <v>21</v>
      </c>
      <c r="CI13" s="804"/>
      <c r="CJ13" s="804"/>
      <c r="CK13" s="804"/>
      <c r="CL13" s="805"/>
      <c r="CM13" s="803">
        <v>423</v>
      </c>
      <c r="CN13" s="804"/>
      <c r="CO13" s="804"/>
      <c r="CP13" s="804"/>
      <c r="CQ13" s="805"/>
      <c r="CR13" s="803">
        <v>3</v>
      </c>
      <c r="CS13" s="804"/>
      <c r="CT13" s="804"/>
      <c r="CU13" s="804"/>
      <c r="CV13" s="805"/>
      <c r="CW13" s="803">
        <v>11</v>
      </c>
      <c r="CX13" s="804"/>
      <c r="CY13" s="804"/>
      <c r="CZ13" s="804"/>
      <c r="DA13" s="805"/>
      <c r="DB13" s="803" t="s">
        <v>607</v>
      </c>
      <c r="DC13" s="804"/>
      <c r="DD13" s="804"/>
      <c r="DE13" s="804"/>
      <c r="DF13" s="805"/>
      <c r="DG13" s="803" t="s">
        <v>607</v>
      </c>
      <c r="DH13" s="804"/>
      <c r="DI13" s="804"/>
      <c r="DJ13" s="804"/>
      <c r="DK13" s="805"/>
      <c r="DL13" s="803" t="s">
        <v>607</v>
      </c>
      <c r="DM13" s="804"/>
      <c r="DN13" s="804"/>
      <c r="DO13" s="804"/>
      <c r="DP13" s="805"/>
      <c r="DQ13" s="803" t="s">
        <v>607</v>
      </c>
      <c r="DR13" s="804"/>
      <c r="DS13" s="804"/>
      <c r="DT13" s="804"/>
      <c r="DU13" s="805"/>
      <c r="DV13" s="806"/>
      <c r="DW13" s="807"/>
      <c r="DX13" s="807"/>
      <c r="DY13" s="807"/>
      <c r="DZ13" s="808"/>
      <c r="EA13" s="234"/>
    </row>
    <row r="14" spans="1:131" s="235" customFormat="1" ht="26.25" customHeight="1">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t="s">
        <v>602</v>
      </c>
      <c r="BT14" s="791"/>
      <c r="BU14" s="791"/>
      <c r="BV14" s="791"/>
      <c r="BW14" s="791"/>
      <c r="BX14" s="791"/>
      <c r="BY14" s="791"/>
      <c r="BZ14" s="791"/>
      <c r="CA14" s="791"/>
      <c r="CB14" s="791"/>
      <c r="CC14" s="791"/>
      <c r="CD14" s="791"/>
      <c r="CE14" s="791"/>
      <c r="CF14" s="791"/>
      <c r="CG14" s="792"/>
      <c r="CH14" s="803">
        <v>-2</v>
      </c>
      <c r="CI14" s="804"/>
      <c r="CJ14" s="804"/>
      <c r="CK14" s="804"/>
      <c r="CL14" s="805"/>
      <c r="CM14" s="803">
        <v>351</v>
      </c>
      <c r="CN14" s="804"/>
      <c r="CO14" s="804"/>
      <c r="CP14" s="804"/>
      <c r="CQ14" s="805"/>
      <c r="CR14" s="803">
        <v>30</v>
      </c>
      <c r="CS14" s="804"/>
      <c r="CT14" s="804"/>
      <c r="CU14" s="804"/>
      <c r="CV14" s="805"/>
      <c r="CW14" s="803">
        <v>65</v>
      </c>
      <c r="CX14" s="804"/>
      <c r="CY14" s="804"/>
      <c r="CZ14" s="804"/>
      <c r="DA14" s="805"/>
      <c r="DB14" s="803" t="s">
        <v>607</v>
      </c>
      <c r="DC14" s="804"/>
      <c r="DD14" s="804"/>
      <c r="DE14" s="804"/>
      <c r="DF14" s="805"/>
      <c r="DG14" s="803" t="s">
        <v>607</v>
      </c>
      <c r="DH14" s="804"/>
      <c r="DI14" s="804"/>
      <c r="DJ14" s="804"/>
      <c r="DK14" s="805"/>
      <c r="DL14" s="803" t="s">
        <v>608</v>
      </c>
      <c r="DM14" s="804"/>
      <c r="DN14" s="804"/>
      <c r="DO14" s="804"/>
      <c r="DP14" s="805"/>
      <c r="DQ14" s="803" t="s">
        <v>610</v>
      </c>
      <c r="DR14" s="804"/>
      <c r="DS14" s="804"/>
      <c r="DT14" s="804"/>
      <c r="DU14" s="805"/>
      <c r="DV14" s="806"/>
      <c r="DW14" s="807"/>
      <c r="DX14" s="807"/>
      <c r="DY14" s="807"/>
      <c r="DZ14" s="808"/>
      <c r="EA14" s="234"/>
    </row>
    <row r="15" spans="1:131" s="235" customFormat="1" ht="26.25" customHeight="1">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t="s">
        <v>603</v>
      </c>
      <c r="BT15" s="791"/>
      <c r="BU15" s="791"/>
      <c r="BV15" s="791"/>
      <c r="BW15" s="791"/>
      <c r="BX15" s="791"/>
      <c r="BY15" s="791"/>
      <c r="BZ15" s="791"/>
      <c r="CA15" s="791"/>
      <c r="CB15" s="791"/>
      <c r="CC15" s="791"/>
      <c r="CD15" s="791"/>
      <c r="CE15" s="791"/>
      <c r="CF15" s="791"/>
      <c r="CG15" s="792"/>
      <c r="CH15" s="803">
        <v>3</v>
      </c>
      <c r="CI15" s="804"/>
      <c r="CJ15" s="804"/>
      <c r="CK15" s="804"/>
      <c r="CL15" s="805"/>
      <c r="CM15" s="803">
        <v>25</v>
      </c>
      <c r="CN15" s="804"/>
      <c r="CO15" s="804"/>
      <c r="CP15" s="804"/>
      <c r="CQ15" s="805"/>
      <c r="CR15" s="803">
        <v>15</v>
      </c>
      <c r="CS15" s="804"/>
      <c r="CT15" s="804"/>
      <c r="CU15" s="804"/>
      <c r="CV15" s="805"/>
      <c r="CW15" s="803" t="s">
        <v>607</v>
      </c>
      <c r="CX15" s="804"/>
      <c r="CY15" s="804"/>
      <c r="CZ15" s="804"/>
      <c r="DA15" s="805"/>
      <c r="DB15" s="803" t="s">
        <v>607</v>
      </c>
      <c r="DC15" s="804"/>
      <c r="DD15" s="804"/>
      <c r="DE15" s="804"/>
      <c r="DF15" s="805"/>
      <c r="DG15" s="803" t="s">
        <v>607</v>
      </c>
      <c r="DH15" s="804"/>
      <c r="DI15" s="804"/>
      <c r="DJ15" s="804"/>
      <c r="DK15" s="805"/>
      <c r="DL15" s="803" t="s">
        <v>608</v>
      </c>
      <c r="DM15" s="804"/>
      <c r="DN15" s="804"/>
      <c r="DO15" s="804"/>
      <c r="DP15" s="805"/>
      <c r="DQ15" s="803" t="s">
        <v>607</v>
      </c>
      <c r="DR15" s="804"/>
      <c r="DS15" s="804"/>
      <c r="DT15" s="804"/>
      <c r="DU15" s="805"/>
      <c r="DV15" s="806"/>
      <c r="DW15" s="807"/>
      <c r="DX15" s="807"/>
      <c r="DY15" s="807"/>
      <c r="DZ15" s="808"/>
      <c r="EA15" s="234"/>
    </row>
    <row r="16" spans="1:131" s="235" customFormat="1" ht="26.25" customHeight="1">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t="s">
        <v>604</v>
      </c>
      <c r="BT16" s="791"/>
      <c r="BU16" s="791"/>
      <c r="BV16" s="791"/>
      <c r="BW16" s="791"/>
      <c r="BX16" s="791"/>
      <c r="BY16" s="791"/>
      <c r="BZ16" s="791"/>
      <c r="CA16" s="791"/>
      <c r="CB16" s="791"/>
      <c r="CC16" s="791"/>
      <c r="CD16" s="791"/>
      <c r="CE16" s="791"/>
      <c r="CF16" s="791"/>
      <c r="CG16" s="792"/>
      <c r="CH16" s="803">
        <v>-1</v>
      </c>
      <c r="CI16" s="804"/>
      <c r="CJ16" s="804"/>
      <c r="CK16" s="804"/>
      <c r="CL16" s="805"/>
      <c r="CM16" s="803">
        <v>62</v>
      </c>
      <c r="CN16" s="804"/>
      <c r="CO16" s="804"/>
      <c r="CP16" s="804"/>
      <c r="CQ16" s="805"/>
      <c r="CR16" s="803">
        <v>20</v>
      </c>
      <c r="CS16" s="804"/>
      <c r="CT16" s="804"/>
      <c r="CU16" s="804"/>
      <c r="CV16" s="805"/>
      <c r="CW16" s="803">
        <v>17</v>
      </c>
      <c r="CX16" s="804"/>
      <c r="CY16" s="804"/>
      <c r="CZ16" s="804"/>
      <c r="DA16" s="805"/>
      <c r="DB16" s="803" t="s">
        <v>607</v>
      </c>
      <c r="DC16" s="804"/>
      <c r="DD16" s="804"/>
      <c r="DE16" s="804"/>
      <c r="DF16" s="805"/>
      <c r="DG16" s="803" t="s">
        <v>607</v>
      </c>
      <c r="DH16" s="804"/>
      <c r="DI16" s="804"/>
      <c r="DJ16" s="804"/>
      <c r="DK16" s="805"/>
      <c r="DL16" s="803" t="s">
        <v>607</v>
      </c>
      <c r="DM16" s="804"/>
      <c r="DN16" s="804"/>
      <c r="DO16" s="804"/>
      <c r="DP16" s="805"/>
      <c r="DQ16" s="803" t="s">
        <v>607</v>
      </c>
      <c r="DR16" s="804"/>
      <c r="DS16" s="804"/>
      <c r="DT16" s="804"/>
      <c r="DU16" s="805"/>
      <c r="DV16" s="806"/>
      <c r="DW16" s="807"/>
      <c r="DX16" s="807"/>
      <c r="DY16" s="807"/>
      <c r="DZ16" s="808"/>
      <c r="EA16" s="234"/>
    </row>
    <row r="17" spans="1:131" s="235" customFormat="1" ht="26.25" customHeight="1">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383</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c r="A23" s="244" t="s">
        <v>384</v>
      </c>
      <c r="B23" s="812" t="s">
        <v>385</v>
      </c>
      <c r="C23" s="813"/>
      <c r="D23" s="813"/>
      <c r="E23" s="813"/>
      <c r="F23" s="813"/>
      <c r="G23" s="813"/>
      <c r="H23" s="813"/>
      <c r="I23" s="813"/>
      <c r="J23" s="813"/>
      <c r="K23" s="813"/>
      <c r="L23" s="813"/>
      <c r="M23" s="813"/>
      <c r="N23" s="813"/>
      <c r="O23" s="813"/>
      <c r="P23" s="814"/>
      <c r="Q23" s="815">
        <v>141614</v>
      </c>
      <c r="R23" s="816"/>
      <c r="S23" s="816"/>
      <c r="T23" s="816"/>
      <c r="U23" s="816"/>
      <c r="V23" s="816">
        <v>140447</v>
      </c>
      <c r="W23" s="816"/>
      <c r="X23" s="816"/>
      <c r="Y23" s="816"/>
      <c r="Z23" s="816"/>
      <c r="AA23" s="816">
        <f>+Q23-V23</f>
        <v>1167</v>
      </c>
      <c r="AB23" s="816"/>
      <c r="AC23" s="816"/>
      <c r="AD23" s="816"/>
      <c r="AE23" s="817"/>
      <c r="AF23" s="818">
        <v>1060</v>
      </c>
      <c r="AG23" s="816"/>
      <c r="AH23" s="816"/>
      <c r="AI23" s="816"/>
      <c r="AJ23" s="819"/>
      <c r="AK23" s="820"/>
      <c r="AL23" s="821"/>
      <c r="AM23" s="821"/>
      <c r="AN23" s="821"/>
      <c r="AO23" s="821"/>
      <c r="AP23" s="816">
        <f>+AP7+AP8+AP10</f>
        <v>141986</v>
      </c>
      <c r="AQ23" s="816"/>
      <c r="AR23" s="816"/>
      <c r="AS23" s="816"/>
      <c r="AT23" s="816"/>
      <c r="AU23" s="822"/>
      <c r="AV23" s="822"/>
      <c r="AW23" s="822"/>
      <c r="AX23" s="822"/>
      <c r="AY23" s="823"/>
      <c r="AZ23" s="831" t="s">
        <v>386</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c r="A24" s="830" t="s">
        <v>387</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c r="A25" s="771" t="s">
        <v>388</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c r="A26" s="762" t="s">
        <v>362</v>
      </c>
      <c r="B26" s="763"/>
      <c r="C26" s="763"/>
      <c r="D26" s="763"/>
      <c r="E26" s="763"/>
      <c r="F26" s="763"/>
      <c r="G26" s="763"/>
      <c r="H26" s="763"/>
      <c r="I26" s="763"/>
      <c r="J26" s="763"/>
      <c r="K26" s="763"/>
      <c r="L26" s="763"/>
      <c r="M26" s="763"/>
      <c r="N26" s="763"/>
      <c r="O26" s="763"/>
      <c r="P26" s="764"/>
      <c r="Q26" s="739" t="s">
        <v>389</v>
      </c>
      <c r="R26" s="740"/>
      <c r="S26" s="740"/>
      <c r="T26" s="740"/>
      <c r="U26" s="741"/>
      <c r="V26" s="739" t="s">
        <v>390</v>
      </c>
      <c r="W26" s="740"/>
      <c r="X26" s="740"/>
      <c r="Y26" s="740"/>
      <c r="Z26" s="741"/>
      <c r="AA26" s="739" t="s">
        <v>391</v>
      </c>
      <c r="AB26" s="740"/>
      <c r="AC26" s="740"/>
      <c r="AD26" s="740"/>
      <c r="AE26" s="740"/>
      <c r="AF26" s="834" t="s">
        <v>392</v>
      </c>
      <c r="AG26" s="835"/>
      <c r="AH26" s="835"/>
      <c r="AI26" s="835"/>
      <c r="AJ26" s="836"/>
      <c r="AK26" s="740" t="s">
        <v>393</v>
      </c>
      <c r="AL26" s="740"/>
      <c r="AM26" s="740"/>
      <c r="AN26" s="740"/>
      <c r="AO26" s="741"/>
      <c r="AP26" s="739" t="s">
        <v>394</v>
      </c>
      <c r="AQ26" s="740"/>
      <c r="AR26" s="740"/>
      <c r="AS26" s="740"/>
      <c r="AT26" s="741"/>
      <c r="AU26" s="739" t="s">
        <v>395</v>
      </c>
      <c r="AV26" s="740"/>
      <c r="AW26" s="740"/>
      <c r="AX26" s="740"/>
      <c r="AY26" s="741"/>
      <c r="AZ26" s="739" t="s">
        <v>396</v>
      </c>
      <c r="BA26" s="740"/>
      <c r="BB26" s="740"/>
      <c r="BC26" s="740"/>
      <c r="BD26" s="741"/>
      <c r="BE26" s="739" t="s">
        <v>369</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c r="A28" s="246">
        <v>1</v>
      </c>
      <c r="B28" s="753" t="s">
        <v>397</v>
      </c>
      <c r="C28" s="754"/>
      <c r="D28" s="754"/>
      <c r="E28" s="754"/>
      <c r="F28" s="754"/>
      <c r="G28" s="754"/>
      <c r="H28" s="754"/>
      <c r="I28" s="754"/>
      <c r="J28" s="754"/>
      <c r="K28" s="754"/>
      <c r="L28" s="754"/>
      <c r="M28" s="754"/>
      <c r="N28" s="754"/>
      <c r="O28" s="754"/>
      <c r="P28" s="755"/>
      <c r="Q28" s="844">
        <v>36983</v>
      </c>
      <c r="R28" s="845"/>
      <c r="S28" s="845"/>
      <c r="T28" s="845"/>
      <c r="U28" s="845"/>
      <c r="V28" s="845">
        <f>36140-1</f>
        <v>36139</v>
      </c>
      <c r="W28" s="845"/>
      <c r="X28" s="845"/>
      <c r="Y28" s="845"/>
      <c r="Z28" s="845"/>
      <c r="AA28" s="845">
        <f>+Q28-V28</f>
        <v>844</v>
      </c>
      <c r="AB28" s="845"/>
      <c r="AC28" s="845"/>
      <c r="AD28" s="845"/>
      <c r="AE28" s="846"/>
      <c r="AF28" s="847">
        <v>844</v>
      </c>
      <c r="AG28" s="845"/>
      <c r="AH28" s="845"/>
      <c r="AI28" s="845"/>
      <c r="AJ28" s="848"/>
      <c r="AK28" s="849">
        <v>3900</v>
      </c>
      <c r="AL28" s="840"/>
      <c r="AM28" s="840"/>
      <c r="AN28" s="840"/>
      <c r="AO28" s="840"/>
      <c r="AP28" s="840" t="s">
        <v>584</v>
      </c>
      <c r="AQ28" s="840"/>
      <c r="AR28" s="840"/>
      <c r="AS28" s="840"/>
      <c r="AT28" s="840"/>
      <c r="AU28" s="840" t="s">
        <v>584</v>
      </c>
      <c r="AV28" s="840"/>
      <c r="AW28" s="840"/>
      <c r="AX28" s="840"/>
      <c r="AY28" s="840"/>
      <c r="AZ28" s="841" t="s">
        <v>584</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c r="A29" s="246">
        <v>2</v>
      </c>
      <c r="B29" s="777" t="s">
        <v>398</v>
      </c>
      <c r="C29" s="778"/>
      <c r="D29" s="778"/>
      <c r="E29" s="778"/>
      <c r="F29" s="778"/>
      <c r="G29" s="778"/>
      <c r="H29" s="778"/>
      <c r="I29" s="778"/>
      <c r="J29" s="778"/>
      <c r="K29" s="778"/>
      <c r="L29" s="778"/>
      <c r="M29" s="778"/>
      <c r="N29" s="778"/>
      <c r="O29" s="778"/>
      <c r="P29" s="779"/>
      <c r="Q29" s="780">
        <v>14571</v>
      </c>
      <c r="R29" s="781"/>
      <c r="S29" s="781"/>
      <c r="T29" s="781"/>
      <c r="U29" s="781"/>
      <c r="V29" s="781">
        <v>14566</v>
      </c>
      <c r="W29" s="781"/>
      <c r="X29" s="781"/>
      <c r="Y29" s="781"/>
      <c r="Z29" s="781"/>
      <c r="AA29" s="781">
        <f>+Q29-V29</f>
        <v>5</v>
      </c>
      <c r="AB29" s="781"/>
      <c r="AC29" s="781"/>
      <c r="AD29" s="781"/>
      <c r="AE29" s="782"/>
      <c r="AF29" s="783">
        <v>5</v>
      </c>
      <c r="AG29" s="784"/>
      <c r="AH29" s="784"/>
      <c r="AI29" s="784"/>
      <c r="AJ29" s="785"/>
      <c r="AK29" s="852" t="s">
        <v>584</v>
      </c>
      <c r="AL29" s="853"/>
      <c r="AM29" s="853"/>
      <c r="AN29" s="853"/>
      <c r="AO29" s="853"/>
      <c r="AP29" s="853">
        <v>39</v>
      </c>
      <c r="AQ29" s="853"/>
      <c r="AR29" s="853"/>
      <c r="AS29" s="853"/>
      <c r="AT29" s="853"/>
      <c r="AU29" s="853" t="s">
        <v>584</v>
      </c>
      <c r="AV29" s="853"/>
      <c r="AW29" s="853"/>
      <c r="AX29" s="853"/>
      <c r="AY29" s="853"/>
      <c r="AZ29" s="854" t="s">
        <v>584</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c r="A30" s="246">
        <v>3</v>
      </c>
      <c r="B30" s="777" t="s">
        <v>399</v>
      </c>
      <c r="C30" s="778"/>
      <c r="D30" s="778"/>
      <c r="E30" s="778"/>
      <c r="F30" s="778"/>
      <c r="G30" s="778"/>
      <c r="H30" s="778"/>
      <c r="I30" s="778"/>
      <c r="J30" s="778"/>
      <c r="K30" s="778"/>
      <c r="L30" s="778"/>
      <c r="M30" s="778"/>
      <c r="N30" s="778"/>
      <c r="O30" s="778"/>
      <c r="P30" s="779"/>
      <c r="Q30" s="780">
        <v>28080</v>
      </c>
      <c r="R30" s="781"/>
      <c r="S30" s="781"/>
      <c r="T30" s="781"/>
      <c r="U30" s="781"/>
      <c r="V30" s="781">
        <v>27638</v>
      </c>
      <c r="W30" s="781"/>
      <c r="X30" s="781"/>
      <c r="Y30" s="781"/>
      <c r="Z30" s="781"/>
      <c r="AA30" s="781">
        <f t="shared" ref="AA30:AA31" si="0">+Q30-V30</f>
        <v>442</v>
      </c>
      <c r="AB30" s="781"/>
      <c r="AC30" s="781"/>
      <c r="AD30" s="781"/>
      <c r="AE30" s="782"/>
      <c r="AF30" s="783">
        <v>442</v>
      </c>
      <c r="AG30" s="784"/>
      <c r="AH30" s="784"/>
      <c r="AI30" s="784"/>
      <c r="AJ30" s="785"/>
      <c r="AK30" s="852">
        <v>4497</v>
      </c>
      <c r="AL30" s="853"/>
      <c r="AM30" s="853"/>
      <c r="AN30" s="853"/>
      <c r="AO30" s="853"/>
      <c r="AP30" s="853" t="s">
        <v>584</v>
      </c>
      <c r="AQ30" s="853"/>
      <c r="AR30" s="853"/>
      <c r="AS30" s="853"/>
      <c r="AT30" s="853"/>
      <c r="AU30" s="853" t="s">
        <v>585</v>
      </c>
      <c r="AV30" s="853"/>
      <c r="AW30" s="853"/>
      <c r="AX30" s="853"/>
      <c r="AY30" s="853"/>
      <c r="AZ30" s="854" t="s">
        <v>584</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c r="A31" s="246">
        <v>4</v>
      </c>
      <c r="B31" s="777" t="s">
        <v>400</v>
      </c>
      <c r="C31" s="778"/>
      <c r="D31" s="778"/>
      <c r="E31" s="778"/>
      <c r="F31" s="778"/>
      <c r="G31" s="778"/>
      <c r="H31" s="778"/>
      <c r="I31" s="778"/>
      <c r="J31" s="778"/>
      <c r="K31" s="778"/>
      <c r="L31" s="778"/>
      <c r="M31" s="778"/>
      <c r="N31" s="778"/>
      <c r="O31" s="778"/>
      <c r="P31" s="779"/>
      <c r="Q31" s="780">
        <v>3995</v>
      </c>
      <c r="R31" s="781"/>
      <c r="S31" s="781"/>
      <c r="T31" s="781"/>
      <c r="U31" s="781"/>
      <c r="V31" s="781">
        <v>3897</v>
      </c>
      <c r="W31" s="781"/>
      <c r="X31" s="781"/>
      <c r="Y31" s="781"/>
      <c r="Z31" s="781"/>
      <c r="AA31" s="781">
        <f t="shared" si="0"/>
        <v>98</v>
      </c>
      <c r="AB31" s="781"/>
      <c r="AC31" s="781"/>
      <c r="AD31" s="781"/>
      <c r="AE31" s="782"/>
      <c r="AF31" s="783">
        <v>98</v>
      </c>
      <c r="AG31" s="784"/>
      <c r="AH31" s="784"/>
      <c r="AI31" s="784"/>
      <c r="AJ31" s="785"/>
      <c r="AK31" s="852">
        <v>1074</v>
      </c>
      <c r="AL31" s="853"/>
      <c r="AM31" s="853"/>
      <c r="AN31" s="853"/>
      <c r="AO31" s="853"/>
      <c r="AP31" s="853" t="s">
        <v>584</v>
      </c>
      <c r="AQ31" s="853"/>
      <c r="AR31" s="853"/>
      <c r="AS31" s="853"/>
      <c r="AT31" s="853"/>
      <c r="AU31" s="853" t="s">
        <v>584</v>
      </c>
      <c r="AV31" s="853"/>
      <c r="AW31" s="853"/>
      <c r="AX31" s="853"/>
      <c r="AY31" s="853"/>
      <c r="AZ31" s="854" t="s">
        <v>584</v>
      </c>
      <c r="BA31" s="854"/>
      <c r="BB31" s="854"/>
      <c r="BC31" s="854"/>
      <c r="BD31" s="854"/>
      <c r="BE31" s="850"/>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c r="A32" s="246">
        <v>5</v>
      </c>
      <c r="B32" s="777" t="s">
        <v>401</v>
      </c>
      <c r="C32" s="778"/>
      <c r="D32" s="778"/>
      <c r="E32" s="778"/>
      <c r="F32" s="778"/>
      <c r="G32" s="778"/>
      <c r="H32" s="778"/>
      <c r="I32" s="778"/>
      <c r="J32" s="778"/>
      <c r="K32" s="778"/>
      <c r="L32" s="778"/>
      <c r="M32" s="778"/>
      <c r="N32" s="778"/>
      <c r="O32" s="778"/>
      <c r="P32" s="779"/>
      <c r="Q32" s="780">
        <v>4820</v>
      </c>
      <c r="R32" s="781"/>
      <c r="S32" s="781"/>
      <c r="T32" s="781"/>
      <c r="U32" s="781"/>
      <c r="V32" s="781">
        <v>4447</v>
      </c>
      <c r="W32" s="781"/>
      <c r="X32" s="781"/>
      <c r="Y32" s="781"/>
      <c r="Z32" s="781"/>
      <c r="AA32" s="781">
        <f t="shared" ref="AA32" si="1">+Q32-V32</f>
        <v>373</v>
      </c>
      <c r="AB32" s="781"/>
      <c r="AC32" s="781"/>
      <c r="AD32" s="781"/>
      <c r="AE32" s="782"/>
      <c r="AF32" s="783">
        <v>2814</v>
      </c>
      <c r="AG32" s="784"/>
      <c r="AH32" s="784"/>
      <c r="AI32" s="784"/>
      <c r="AJ32" s="785"/>
      <c r="AK32" s="852">
        <v>107</v>
      </c>
      <c r="AL32" s="853"/>
      <c r="AM32" s="853"/>
      <c r="AN32" s="853"/>
      <c r="AO32" s="853"/>
      <c r="AP32" s="853">
        <v>17718</v>
      </c>
      <c r="AQ32" s="853"/>
      <c r="AR32" s="853"/>
      <c r="AS32" s="853"/>
      <c r="AT32" s="853"/>
      <c r="AU32" s="853">
        <v>921</v>
      </c>
      <c r="AV32" s="853"/>
      <c r="AW32" s="853"/>
      <c r="AX32" s="853"/>
      <c r="AY32" s="853"/>
      <c r="AZ32" s="854" t="s">
        <v>588</v>
      </c>
      <c r="BA32" s="854"/>
      <c r="BB32" s="854"/>
      <c r="BC32" s="854"/>
      <c r="BD32" s="854"/>
      <c r="BE32" s="850" t="s">
        <v>402</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c r="A33" s="246">
        <v>6</v>
      </c>
      <c r="B33" s="777" t="s">
        <v>403</v>
      </c>
      <c r="C33" s="778"/>
      <c r="D33" s="778"/>
      <c r="E33" s="778"/>
      <c r="F33" s="778"/>
      <c r="G33" s="778"/>
      <c r="H33" s="778"/>
      <c r="I33" s="778"/>
      <c r="J33" s="778"/>
      <c r="K33" s="778"/>
      <c r="L33" s="778"/>
      <c r="M33" s="778"/>
      <c r="N33" s="778"/>
      <c r="O33" s="778"/>
      <c r="P33" s="779"/>
      <c r="Q33" s="780">
        <v>7605</v>
      </c>
      <c r="R33" s="781"/>
      <c r="S33" s="781"/>
      <c r="T33" s="781"/>
      <c r="U33" s="781"/>
      <c r="V33" s="781">
        <v>6623</v>
      </c>
      <c r="W33" s="781"/>
      <c r="X33" s="781"/>
      <c r="Y33" s="781"/>
      <c r="Z33" s="781"/>
      <c r="AA33" s="781">
        <f t="shared" ref="AA33" si="2">+Q33-V33</f>
        <v>982</v>
      </c>
      <c r="AB33" s="781"/>
      <c r="AC33" s="781"/>
      <c r="AD33" s="781"/>
      <c r="AE33" s="782"/>
      <c r="AF33" s="783">
        <v>2101</v>
      </c>
      <c r="AG33" s="784"/>
      <c r="AH33" s="784"/>
      <c r="AI33" s="784"/>
      <c r="AJ33" s="785"/>
      <c r="AK33" s="852">
        <v>1711</v>
      </c>
      <c r="AL33" s="853"/>
      <c r="AM33" s="853"/>
      <c r="AN33" s="853"/>
      <c r="AO33" s="853"/>
      <c r="AP33" s="853">
        <v>53932</v>
      </c>
      <c r="AQ33" s="853"/>
      <c r="AR33" s="853"/>
      <c r="AS33" s="853"/>
      <c r="AT33" s="853"/>
      <c r="AU33" s="853">
        <v>15424</v>
      </c>
      <c r="AV33" s="853"/>
      <c r="AW33" s="853"/>
      <c r="AX33" s="853"/>
      <c r="AY33" s="853"/>
      <c r="AZ33" s="854" t="s">
        <v>584</v>
      </c>
      <c r="BA33" s="854"/>
      <c r="BB33" s="854"/>
      <c r="BC33" s="854"/>
      <c r="BD33" s="854"/>
      <c r="BE33" s="850" t="s">
        <v>404</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c r="A34" s="246">
        <v>7</v>
      </c>
      <c r="B34" s="777" t="s">
        <v>405</v>
      </c>
      <c r="C34" s="778"/>
      <c r="D34" s="778"/>
      <c r="E34" s="778"/>
      <c r="F34" s="778"/>
      <c r="G34" s="778"/>
      <c r="H34" s="778"/>
      <c r="I34" s="778"/>
      <c r="J34" s="778"/>
      <c r="K34" s="778"/>
      <c r="L34" s="778"/>
      <c r="M34" s="778"/>
      <c r="N34" s="778"/>
      <c r="O34" s="778"/>
      <c r="P34" s="779"/>
      <c r="Q34" s="780">
        <v>1485</v>
      </c>
      <c r="R34" s="781"/>
      <c r="S34" s="781"/>
      <c r="T34" s="781"/>
      <c r="U34" s="781"/>
      <c r="V34" s="781">
        <v>1509</v>
      </c>
      <c r="W34" s="781"/>
      <c r="X34" s="781"/>
      <c r="Y34" s="781"/>
      <c r="Z34" s="781"/>
      <c r="AA34" s="781">
        <f t="shared" ref="AA34" si="3">+Q34-V34</f>
        <v>-24</v>
      </c>
      <c r="AB34" s="781"/>
      <c r="AC34" s="781"/>
      <c r="AD34" s="781"/>
      <c r="AE34" s="782"/>
      <c r="AF34" s="783">
        <v>387</v>
      </c>
      <c r="AG34" s="784"/>
      <c r="AH34" s="784"/>
      <c r="AI34" s="784"/>
      <c r="AJ34" s="785"/>
      <c r="AK34" s="852">
        <v>384</v>
      </c>
      <c r="AL34" s="853"/>
      <c r="AM34" s="853"/>
      <c r="AN34" s="853"/>
      <c r="AO34" s="853"/>
      <c r="AP34" s="853">
        <v>1844</v>
      </c>
      <c r="AQ34" s="853"/>
      <c r="AR34" s="853"/>
      <c r="AS34" s="853"/>
      <c r="AT34" s="853"/>
      <c r="AU34" s="853">
        <v>398</v>
      </c>
      <c r="AV34" s="853"/>
      <c r="AW34" s="853"/>
      <c r="AX34" s="853"/>
      <c r="AY34" s="853"/>
      <c r="AZ34" s="854" t="s">
        <v>584</v>
      </c>
      <c r="BA34" s="854"/>
      <c r="BB34" s="854"/>
      <c r="BC34" s="854"/>
      <c r="BD34" s="854"/>
      <c r="BE34" s="850" t="s">
        <v>404</v>
      </c>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c r="A35" s="246">
        <v>8</v>
      </c>
      <c r="B35" s="777" t="s">
        <v>406</v>
      </c>
      <c r="C35" s="778"/>
      <c r="D35" s="778"/>
      <c r="E35" s="778"/>
      <c r="F35" s="778"/>
      <c r="G35" s="778"/>
      <c r="H35" s="778"/>
      <c r="I35" s="778"/>
      <c r="J35" s="778"/>
      <c r="K35" s="778"/>
      <c r="L35" s="778"/>
      <c r="M35" s="778"/>
      <c r="N35" s="778"/>
      <c r="O35" s="778"/>
      <c r="P35" s="779"/>
      <c r="Q35" s="780">
        <v>20425</v>
      </c>
      <c r="R35" s="781"/>
      <c r="S35" s="781"/>
      <c r="T35" s="781"/>
      <c r="U35" s="781"/>
      <c r="V35" s="781">
        <v>20037</v>
      </c>
      <c r="W35" s="781"/>
      <c r="X35" s="781"/>
      <c r="Y35" s="781"/>
      <c r="Z35" s="781"/>
      <c r="AA35" s="781">
        <f t="shared" ref="AA35" si="4">+Q35-V35</f>
        <v>388</v>
      </c>
      <c r="AB35" s="781"/>
      <c r="AC35" s="781"/>
      <c r="AD35" s="781"/>
      <c r="AE35" s="782"/>
      <c r="AF35" s="783">
        <v>-3173</v>
      </c>
      <c r="AG35" s="784"/>
      <c r="AH35" s="784"/>
      <c r="AI35" s="784"/>
      <c r="AJ35" s="785"/>
      <c r="AK35" s="852">
        <v>2945</v>
      </c>
      <c r="AL35" s="853"/>
      <c r="AM35" s="853"/>
      <c r="AN35" s="853"/>
      <c r="AO35" s="853"/>
      <c r="AP35" s="853">
        <v>17271</v>
      </c>
      <c r="AQ35" s="853"/>
      <c r="AR35" s="853"/>
      <c r="AS35" s="853"/>
      <c r="AT35" s="853"/>
      <c r="AU35" s="853">
        <v>11071</v>
      </c>
      <c r="AV35" s="853"/>
      <c r="AW35" s="853"/>
      <c r="AX35" s="853"/>
      <c r="AY35" s="853"/>
      <c r="AZ35" s="854">
        <v>18.3</v>
      </c>
      <c r="BA35" s="854"/>
      <c r="BB35" s="854"/>
      <c r="BC35" s="854"/>
      <c r="BD35" s="854"/>
      <c r="BE35" s="850" t="s">
        <v>402</v>
      </c>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c r="A36" s="246">
        <v>9</v>
      </c>
      <c r="B36" s="777" t="s">
        <v>407</v>
      </c>
      <c r="C36" s="778"/>
      <c r="D36" s="778"/>
      <c r="E36" s="778"/>
      <c r="F36" s="778"/>
      <c r="G36" s="778"/>
      <c r="H36" s="778"/>
      <c r="I36" s="778"/>
      <c r="J36" s="778"/>
      <c r="K36" s="778"/>
      <c r="L36" s="778"/>
      <c r="M36" s="778"/>
      <c r="N36" s="778"/>
      <c r="O36" s="778"/>
      <c r="P36" s="779"/>
      <c r="Q36" s="780">
        <v>408</v>
      </c>
      <c r="R36" s="781"/>
      <c r="S36" s="781"/>
      <c r="T36" s="781"/>
      <c r="U36" s="781"/>
      <c r="V36" s="781">
        <v>401</v>
      </c>
      <c r="W36" s="781"/>
      <c r="X36" s="781"/>
      <c r="Y36" s="781"/>
      <c r="Z36" s="781"/>
      <c r="AA36" s="781">
        <f>+Q36-V36</f>
        <v>7</v>
      </c>
      <c r="AB36" s="781"/>
      <c r="AC36" s="781"/>
      <c r="AD36" s="781"/>
      <c r="AE36" s="782"/>
      <c r="AF36" s="783">
        <v>7</v>
      </c>
      <c r="AG36" s="784"/>
      <c r="AH36" s="784"/>
      <c r="AI36" s="784"/>
      <c r="AJ36" s="785"/>
      <c r="AK36" s="852">
        <v>185</v>
      </c>
      <c r="AL36" s="853"/>
      <c r="AM36" s="853"/>
      <c r="AN36" s="853"/>
      <c r="AO36" s="853"/>
      <c r="AP36" s="853">
        <v>434</v>
      </c>
      <c r="AQ36" s="853"/>
      <c r="AR36" s="853"/>
      <c r="AS36" s="853"/>
      <c r="AT36" s="853"/>
      <c r="AU36" s="853">
        <v>295</v>
      </c>
      <c r="AV36" s="853"/>
      <c r="AW36" s="853"/>
      <c r="AX36" s="853"/>
      <c r="AY36" s="853"/>
      <c r="AZ36" s="854" t="s">
        <v>584</v>
      </c>
      <c r="BA36" s="854"/>
      <c r="BB36" s="854"/>
      <c r="BC36" s="854"/>
      <c r="BD36" s="854"/>
      <c r="BE36" s="850" t="s">
        <v>408</v>
      </c>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c r="A37" s="246">
        <v>10</v>
      </c>
      <c r="B37" s="777" t="s">
        <v>409</v>
      </c>
      <c r="C37" s="778"/>
      <c r="D37" s="778"/>
      <c r="E37" s="778"/>
      <c r="F37" s="778"/>
      <c r="G37" s="778"/>
      <c r="H37" s="778"/>
      <c r="I37" s="778"/>
      <c r="J37" s="778"/>
      <c r="K37" s="778"/>
      <c r="L37" s="778"/>
      <c r="M37" s="778"/>
      <c r="N37" s="778"/>
      <c r="O37" s="778"/>
      <c r="P37" s="779"/>
      <c r="Q37" s="780">
        <v>6</v>
      </c>
      <c r="R37" s="781"/>
      <c r="S37" s="781"/>
      <c r="T37" s="781"/>
      <c r="U37" s="781"/>
      <c r="V37" s="781">
        <v>5</v>
      </c>
      <c r="W37" s="781"/>
      <c r="X37" s="781"/>
      <c r="Y37" s="781"/>
      <c r="Z37" s="781"/>
      <c r="AA37" s="781">
        <f>+Q37-V37</f>
        <v>1</v>
      </c>
      <c r="AB37" s="781"/>
      <c r="AC37" s="781"/>
      <c r="AD37" s="781"/>
      <c r="AE37" s="782"/>
      <c r="AF37" s="783">
        <v>1</v>
      </c>
      <c r="AG37" s="784"/>
      <c r="AH37" s="784"/>
      <c r="AI37" s="784"/>
      <c r="AJ37" s="785"/>
      <c r="AK37" s="852" t="s">
        <v>584</v>
      </c>
      <c r="AL37" s="853"/>
      <c r="AM37" s="853"/>
      <c r="AN37" s="853"/>
      <c r="AO37" s="853"/>
      <c r="AP37" s="853" t="s">
        <v>584</v>
      </c>
      <c r="AQ37" s="853"/>
      <c r="AR37" s="853"/>
      <c r="AS37" s="853"/>
      <c r="AT37" s="853"/>
      <c r="AU37" s="853" t="s">
        <v>586</v>
      </c>
      <c r="AV37" s="853"/>
      <c r="AW37" s="853"/>
      <c r="AX37" s="853"/>
      <c r="AY37" s="853"/>
      <c r="AZ37" s="854" t="s">
        <v>587</v>
      </c>
      <c r="BA37" s="854"/>
      <c r="BB37" s="854"/>
      <c r="BC37" s="854"/>
      <c r="BD37" s="854"/>
      <c r="BE37" s="850" t="s">
        <v>408</v>
      </c>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410</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c r="A63" s="244" t="s">
        <v>384</v>
      </c>
      <c r="B63" s="812" t="s">
        <v>411</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3525</v>
      </c>
      <c r="AG63" s="864"/>
      <c r="AH63" s="864"/>
      <c r="AI63" s="864"/>
      <c r="AJ63" s="865"/>
      <c r="AK63" s="866"/>
      <c r="AL63" s="861"/>
      <c r="AM63" s="861"/>
      <c r="AN63" s="861"/>
      <c r="AO63" s="861"/>
      <c r="AP63" s="864">
        <f>+AP29+AP32+AP33+AP34+AP35+AP36</f>
        <v>91238</v>
      </c>
      <c r="AQ63" s="864"/>
      <c r="AR63" s="864"/>
      <c r="AS63" s="864"/>
      <c r="AT63" s="864"/>
      <c r="AU63" s="864">
        <f>+AU32+AU33+AU34+AU35+AU36</f>
        <v>28109</v>
      </c>
      <c r="AV63" s="864"/>
      <c r="AW63" s="864"/>
      <c r="AX63" s="864"/>
      <c r="AY63" s="864"/>
      <c r="AZ63" s="868"/>
      <c r="BA63" s="868"/>
      <c r="BB63" s="868"/>
      <c r="BC63" s="868"/>
      <c r="BD63" s="868"/>
      <c r="BE63" s="869"/>
      <c r="BF63" s="869"/>
      <c r="BG63" s="869"/>
      <c r="BH63" s="869"/>
      <c r="BI63" s="870"/>
      <c r="BJ63" s="871" t="s">
        <v>124</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c r="A65" s="232" t="s">
        <v>412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c r="A66" s="762" t="s">
        <v>413</v>
      </c>
      <c r="B66" s="763"/>
      <c r="C66" s="763"/>
      <c r="D66" s="763"/>
      <c r="E66" s="763"/>
      <c r="F66" s="763"/>
      <c r="G66" s="763"/>
      <c r="H66" s="763"/>
      <c r="I66" s="763"/>
      <c r="J66" s="763"/>
      <c r="K66" s="763"/>
      <c r="L66" s="763"/>
      <c r="M66" s="763"/>
      <c r="N66" s="763"/>
      <c r="O66" s="763"/>
      <c r="P66" s="764"/>
      <c r="Q66" s="739" t="s">
        <v>414</v>
      </c>
      <c r="R66" s="740"/>
      <c r="S66" s="740"/>
      <c r="T66" s="740"/>
      <c r="U66" s="741"/>
      <c r="V66" s="739" t="s">
        <v>415</v>
      </c>
      <c r="W66" s="740"/>
      <c r="X66" s="740"/>
      <c r="Y66" s="740"/>
      <c r="Z66" s="741"/>
      <c r="AA66" s="739" t="s">
        <v>416</v>
      </c>
      <c r="AB66" s="740"/>
      <c r="AC66" s="740"/>
      <c r="AD66" s="740"/>
      <c r="AE66" s="741"/>
      <c r="AF66" s="874" t="s">
        <v>417</v>
      </c>
      <c r="AG66" s="835"/>
      <c r="AH66" s="835"/>
      <c r="AI66" s="835"/>
      <c r="AJ66" s="875"/>
      <c r="AK66" s="739" t="s">
        <v>418</v>
      </c>
      <c r="AL66" s="763"/>
      <c r="AM66" s="763"/>
      <c r="AN66" s="763"/>
      <c r="AO66" s="764"/>
      <c r="AP66" s="739" t="s">
        <v>394</v>
      </c>
      <c r="AQ66" s="740"/>
      <c r="AR66" s="740"/>
      <c r="AS66" s="740"/>
      <c r="AT66" s="741"/>
      <c r="AU66" s="739" t="s">
        <v>419</v>
      </c>
      <c r="AV66" s="740"/>
      <c r="AW66" s="740"/>
      <c r="AX66" s="740"/>
      <c r="AY66" s="741"/>
      <c r="AZ66" s="739" t="s">
        <v>369</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c r="A68" s="238">
        <v>1</v>
      </c>
      <c r="B68" s="891" t="s">
        <v>589</v>
      </c>
      <c r="C68" s="892"/>
      <c r="D68" s="892"/>
      <c r="E68" s="892"/>
      <c r="F68" s="892"/>
      <c r="G68" s="892"/>
      <c r="H68" s="892"/>
      <c r="I68" s="892"/>
      <c r="J68" s="892"/>
      <c r="K68" s="892"/>
      <c r="L68" s="892"/>
      <c r="M68" s="892"/>
      <c r="N68" s="892"/>
      <c r="O68" s="892"/>
      <c r="P68" s="893"/>
      <c r="Q68" s="894">
        <v>1988</v>
      </c>
      <c r="R68" s="888"/>
      <c r="S68" s="888"/>
      <c r="T68" s="888"/>
      <c r="U68" s="888"/>
      <c r="V68" s="888">
        <v>1986</v>
      </c>
      <c r="W68" s="888"/>
      <c r="X68" s="888"/>
      <c r="Y68" s="888"/>
      <c r="Z68" s="888"/>
      <c r="AA68" s="888">
        <v>2</v>
      </c>
      <c r="AB68" s="888"/>
      <c r="AC68" s="888"/>
      <c r="AD68" s="888"/>
      <c r="AE68" s="888"/>
      <c r="AF68" s="888">
        <v>2</v>
      </c>
      <c r="AG68" s="888"/>
      <c r="AH68" s="888"/>
      <c r="AI68" s="888"/>
      <c r="AJ68" s="888"/>
      <c r="AK68" s="888" t="s">
        <v>584</v>
      </c>
      <c r="AL68" s="888"/>
      <c r="AM68" s="888"/>
      <c r="AN68" s="888"/>
      <c r="AO68" s="888"/>
      <c r="AP68" s="888">
        <v>2679</v>
      </c>
      <c r="AQ68" s="888"/>
      <c r="AR68" s="888"/>
      <c r="AS68" s="888"/>
      <c r="AT68" s="888"/>
      <c r="AU68" s="888">
        <v>1991</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c r="A69" s="241">
        <v>2</v>
      </c>
      <c r="B69" s="895" t="s">
        <v>590</v>
      </c>
      <c r="C69" s="896"/>
      <c r="D69" s="896"/>
      <c r="E69" s="896"/>
      <c r="F69" s="896"/>
      <c r="G69" s="896"/>
      <c r="H69" s="896"/>
      <c r="I69" s="896"/>
      <c r="J69" s="896"/>
      <c r="K69" s="896"/>
      <c r="L69" s="896"/>
      <c r="M69" s="896"/>
      <c r="N69" s="896"/>
      <c r="O69" s="896"/>
      <c r="P69" s="897"/>
      <c r="Q69" s="898">
        <v>695</v>
      </c>
      <c r="R69" s="853"/>
      <c r="S69" s="853"/>
      <c r="T69" s="853"/>
      <c r="U69" s="853"/>
      <c r="V69" s="853">
        <v>681</v>
      </c>
      <c r="W69" s="853"/>
      <c r="X69" s="853"/>
      <c r="Y69" s="853"/>
      <c r="Z69" s="853"/>
      <c r="AA69" s="853">
        <v>13</v>
      </c>
      <c r="AB69" s="853"/>
      <c r="AC69" s="853"/>
      <c r="AD69" s="853"/>
      <c r="AE69" s="853"/>
      <c r="AF69" s="853">
        <v>13</v>
      </c>
      <c r="AG69" s="853"/>
      <c r="AH69" s="853"/>
      <c r="AI69" s="853"/>
      <c r="AJ69" s="853"/>
      <c r="AK69" s="853" t="s">
        <v>584</v>
      </c>
      <c r="AL69" s="853"/>
      <c r="AM69" s="853"/>
      <c r="AN69" s="853"/>
      <c r="AO69" s="853"/>
      <c r="AP69" s="853" t="s">
        <v>584</v>
      </c>
      <c r="AQ69" s="853"/>
      <c r="AR69" s="853"/>
      <c r="AS69" s="853"/>
      <c r="AT69" s="853"/>
      <c r="AU69" s="853" t="s">
        <v>584</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c r="A70" s="241">
        <v>3</v>
      </c>
      <c r="B70" s="895"/>
      <c r="C70" s="896"/>
      <c r="D70" s="896"/>
      <c r="E70" s="896"/>
      <c r="F70" s="896"/>
      <c r="G70" s="896"/>
      <c r="H70" s="896"/>
      <c r="I70" s="896"/>
      <c r="J70" s="896"/>
      <c r="K70" s="896"/>
      <c r="L70" s="896"/>
      <c r="M70" s="896"/>
      <c r="N70" s="896"/>
      <c r="O70" s="896"/>
      <c r="P70" s="897"/>
      <c r="Q70" s="898"/>
      <c r="R70" s="853"/>
      <c r="S70" s="853"/>
      <c r="T70" s="853"/>
      <c r="U70" s="853"/>
      <c r="V70" s="853"/>
      <c r="W70" s="853"/>
      <c r="X70" s="853"/>
      <c r="Y70" s="853"/>
      <c r="Z70" s="853"/>
      <c r="AA70" s="853"/>
      <c r="AB70" s="853"/>
      <c r="AC70" s="853"/>
      <c r="AD70" s="853"/>
      <c r="AE70" s="853"/>
      <c r="AF70" s="853"/>
      <c r="AG70" s="853"/>
      <c r="AH70" s="853"/>
      <c r="AI70" s="853"/>
      <c r="AJ70" s="853"/>
      <c r="AK70" s="853"/>
      <c r="AL70" s="853"/>
      <c r="AM70" s="853"/>
      <c r="AN70" s="853"/>
      <c r="AO70" s="853"/>
      <c r="AP70" s="853"/>
      <c r="AQ70" s="853"/>
      <c r="AR70" s="853"/>
      <c r="AS70" s="853"/>
      <c r="AT70" s="853"/>
      <c r="AU70" s="853"/>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c r="A71" s="241">
        <v>4</v>
      </c>
      <c r="B71" s="895"/>
      <c r="C71" s="896"/>
      <c r="D71" s="896"/>
      <c r="E71" s="896"/>
      <c r="F71" s="896"/>
      <c r="G71" s="896"/>
      <c r="H71" s="896"/>
      <c r="I71" s="896"/>
      <c r="J71" s="896"/>
      <c r="K71" s="896"/>
      <c r="L71" s="896"/>
      <c r="M71" s="896"/>
      <c r="N71" s="896"/>
      <c r="O71" s="896"/>
      <c r="P71" s="897"/>
      <c r="Q71" s="898"/>
      <c r="R71" s="853"/>
      <c r="S71" s="853"/>
      <c r="T71" s="853"/>
      <c r="U71" s="853"/>
      <c r="V71" s="853"/>
      <c r="W71" s="853"/>
      <c r="X71" s="853"/>
      <c r="Y71" s="853"/>
      <c r="Z71" s="853"/>
      <c r="AA71" s="853"/>
      <c r="AB71" s="853"/>
      <c r="AC71" s="853"/>
      <c r="AD71" s="853"/>
      <c r="AE71" s="853"/>
      <c r="AF71" s="853"/>
      <c r="AG71" s="853"/>
      <c r="AH71" s="853"/>
      <c r="AI71" s="853"/>
      <c r="AJ71" s="853"/>
      <c r="AK71" s="853"/>
      <c r="AL71" s="853"/>
      <c r="AM71" s="853"/>
      <c r="AN71" s="853"/>
      <c r="AO71" s="853"/>
      <c r="AP71" s="853"/>
      <c r="AQ71" s="853"/>
      <c r="AR71" s="853"/>
      <c r="AS71" s="853"/>
      <c r="AT71" s="853"/>
      <c r="AU71" s="853"/>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c r="A72" s="241">
        <v>5</v>
      </c>
      <c r="B72" s="895"/>
      <c r="C72" s="896"/>
      <c r="D72" s="896"/>
      <c r="E72" s="896"/>
      <c r="F72" s="896"/>
      <c r="G72" s="896"/>
      <c r="H72" s="896"/>
      <c r="I72" s="896"/>
      <c r="J72" s="896"/>
      <c r="K72" s="896"/>
      <c r="L72" s="896"/>
      <c r="M72" s="896"/>
      <c r="N72" s="896"/>
      <c r="O72" s="896"/>
      <c r="P72" s="897"/>
      <c r="Q72" s="898"/>
      <c r="R72" s="853"/>
      <c r="S72" s="853"/>
      <c r="T72" s="853"/>
      <c r="U72" s="853"/>
      <c r="V72" s="853"/>
      <c r="W72" s="853"/>
      <c r="X72" s="853"/>
      <c r="Y72" s="853"/>
      <c r="Z72" s="853"/>
      <c r="AA72" s="853"/>
      <c r="AB72" s="853"/>
      <c r="AC72" s="853"/>
      <c r="AD72" s="853"/>
      <c r="AE72" s="853"/>
      <c r="AF72" s="853"/>
      <c r="AG72" s="853"/>
      <c r="AH72" s="853"/>
      <c r="AI72" s="853"/>
      <c r="AJ72" s="853"/>
      <c r="AK72" s="853"/>
      <c r="AL72" s="853"/>
      <c r="AM72" s="853"/>
      <c r="AN72" s="853"/>
      <c r="AO72" s="853"/>
      <c r="AP72" s="853"/>
      <c r="AQ72" s="853"/>
      <c r="AR72" s="853"/>
      <c r="AS72" s="853"/>
      <c r="AT72" s="853"/>
      <c r="AU72" s="853"/>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c r="A73" s="241">
        <v>6</v>
      </c>
      <c r="B73" s="895"/>
      <c r="C73" s="896"/>
      <c r="D73" s="896"/>
      <c r="E73" s="896"/>
      <c r="F73" s="896"/>
      <c r="G73" s="896"/>
      <c r="H73" s="896"/>
      <c r="I73" s="896"/>
      <c r="J73" s="896"/>
      <c r="K73" s="896"/>
      <c r="L73" s="896"/>
      <c r="M73" s="896"/>
      <c r="N73" s="896"/>
      <c r="O73" s="896"/>
      <c r="P73" s="897"/>
      <c r="Q73" s="898"/>
      <c r="R73" s="853"/>
      <c r="S73" s="853"/>
      <c r="T73" s="853"/>
      <c r="U73" s="853"/>
      <c r="V73" s="853"/>
      <c r="W73" s="853"/>
      <c r="X73" s="853"/>
      <c r="Y73" s="853"/>
      <c r="Z73" s="853"/>
      <c r="AA73" s="853"/>
      <c r="AB73" s="853"/>
      <c r="AC73" s="853"/>
      <c r="AD73" s="853"/>
      <c r="AE73" s="853"/>
      <c r="AF73" s="853"/>
      <c r="AG73" s="853"/>
      <c r="AH73" s="853"/>
      <c r="AI73" s="853"/>
      <c r="AJ73" s="853"/>
      <c r="AK73" s="853"/>
      <c r="AL73" s="853"/>
      <c r="AM73" s="853"/>
      <c r="AN73" s="853"/>
      <c r="AO73" s="853"/>
      <c r="AP73" s="853"/>
      <c r="AQ73" s="853"/>
      <c r="AR73" s="853"/>
      <c r="AS73" s="853"/>
      <c r="AT73" s="853"/>
      <c r="AU73" s="853"/>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c r="A74" s="241">
        <v>7</v>
      </c>
      <c r="B74" s="895"/>
      <c r="C74" s="896"/>
      <c r="D74" s="896"/>
      <c r="E74" s="896"/>
      <c r="F74" s="896"/>
      <c r="G74" s="896"/>
      <c r="H74" s="896"/>
      <c r="I74" s="896"/>
      <c r="J74" s="896"/>
      <c r="K74" s="896"/>
      <c r="L74" s="896"/>
      <c r="M74" s="896"/>
      <c r="N74" s="896"/>
      <c r="O74" s="896"/>
      <c r="P74" s="897"/>
      <c r="Q74" s="898"/>
      <c r="R74" s="853"/>
      <c r="S74" s="853"/>
      <c r="T74" s="853"/>
      <c r="U74" s="853"/>
      <c r="V74" s="853"/>
      <c r="W74" s="853"/>
      <c r="X74" s="853"/>
      <c r="Y74" s="853"/>
      <c r="Z74" s="853"/>
      <c r="AA74" s="853"/>
      <c r="AB74" s="853"/>
      <c r="AC74" s="853"/>
      <c r="AD74" s="853"/>
      <c r="AE74" s="853"/>
      <c r="AF74" s="853"/>
      <c r="AG74" s="853"/>
      <c r="AH74" s="853"/>
      <c r="AI74" s="853"/>
      <c r="AJ74" s="853"/>
      <c r="AK74" s="853"/>
      <c r="AL74" s="853"/>
      <c r="AM74" s="853"/>
      <c r="AN74" s="853"/>
      <c r="AO74" s="853"/>
      <c r="AP74" s="853"/>
      <c r="AQ74" s="853"/>
      <c r="AR74" s="853"/>
      <c r="AS74" s="853"/>
      <c r="AT74" s="853"/>
      <c r="AU74" s="853"/>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c r="A75" s="241">
        <v>8</v>
      </c>
      <c r="B75" s="895"/>
      <c r="C75" s="896"/>
      <c r="D75" s="896"/>
      <c r="E75" s="896"/>
      <c r="F75" s="896"/>
      <c r="G75" s="896"/>
      <c r="H75" s="896"/>
      <c r="I75" s="896"/>
      <c r="J75" s="896"/>
      <c r="K75" s="896"/>
      <c r="L75" s="896"/>
      <c r="M75" s="896"/>
      <c r="N75" s="896"/>
      <c r="O75" s="896"/>
      <c r="P75" s="897"/>
      <c r="Q75" s="901"/>
      <c r="R75" s="902"/>
      <c r="S75" s="902"/>
      <c r="T75" s="902"/>
      <c r="U75" s="852"/>
      <c r="V75" s="903"/>
      <c r="W75" s="902"/>
      <c r="X75" s="902"/>
      <c r="Y75" s="902"/>
      <c r="Z75" s="852"/>
      <c r="AA75" s="903"/>
      <c r="AB75" s="902"/>
      <c r="AC75" s="902"/>
      <c r="AD75" s="902"/>
      <c r="AE75" s="852"/>
      <c r="AF75" s="903"/>
      <c r="AG75" s="902"/>
      <c r="AH75" s="902"/>
      <c r="AI75" s="902"/>
      <c r="AJ75" s="852"/>
      <c r="AK75" s="903"/>
      <c r="AL75" s="902"/>
      <c r="AM75" s="902"/>
      <c r="AN75" s="902"/>
      <c r="AO75" s="852"/>
      <c r="AP75" s="903"/>
      <c r="AQ75" s="902"/>
      <c r="AR75" s="902"/>
      <c r="AS75" s="902"/>
      <c r="AT75" s="852"/>
      <c r="AU75" s="903"/>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c r="A76" s="241">
        <v>9</v>
      </c>
      <c r="B76" s="895"/>
      <c r="C76" s="896"/>
      <c r="D76" s="896"/>
      <c r="E76" s="896"/>
      <c r="F76" s="896"/>
      <c r="G76" s="896"/>
      <c r="H76" s="896"/>
      <c r="I76" s="896"/>
      <c r="J76" s="896"/>
      <c r="K76" s="896"/>
      <c r="L76" s="896"/>
      <c r="M76" s="896"/>
      <c r="N76" s="896"/>
      <c r="O76" s="896"/>
      <c r="P76" s="897"/>
      <c r="Q76" s="901"/>
      <c r="R76" s="902"/>
      <c r="S76" s="902"/>
      <c r="T76" s="902"/>
      <c r="U76" s="852"/>
      <c r="V76" s="903"/>
      <c r="W76" s="902"/>
      <c r="X76" s="902"/>
      <c r="Y76" s="902"/>
      <c r="Z76" s="852"/>
      <c r="AA76" s="903"/>
      <c r="AB76" s="902"/>
      <c r="AC76" s="902"/>
      <c r="AD76" s="902"/>
      <c r="AE76" s="852"/>
      <c r="AF76" s="903"/>
      <c r="AG76" s="902"/>
      <c r="AH76" s="902"/>
      <c r="AI76" s="902"/>
      <c r="AJ76" s="852"/>
      <c r="AK76" s="903"/>
      <c r="AL76" s="902"/>
      <c r="AM76" s="902"/>
      <c r="AN76" s="902"/>
      <c r="AO76" s="852"/>
      <c r="AP76" s="903"/>
      <c r="AQ76" s="902"/>
      <c r="AR76" s="902"/>
      <c r="AS76" s="902"/>
      <c r="AT76" s="852"/>
      <c r="AU76" s="903"/>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c r="A77" s="241">
        <v>10</v>
      </c>
      <c r="B77" s="895"/>
      <c r="C77" s="896"/>
      <c r="D77" s="896"/>
      <c r="E77" s="896"/>
      <c r="F77" s="896"/>
      <c r="G77" s="896"/>
      <c r="H77" s="896"/>
      <c r="I77" s="896"/>
      <c r="J77" s="896"/>
      <c r="K77" s="896"/>
      <c r="L77" s="896"/>
      <c r="M77" s="896"/>
      <c r="N77" s="896"/>
      <c r="O77" s="896"/>
      <c r="P77" s="897"/>
      <c r="Q77" s="901"/>
      <c r="R77" s="902"/>
      <c r="S77" s="902"/>
      <c r="T77" s="902"/>
      <c r="U77" s="852"/>
      <c r="V77" s="903"/>
      <c r="W77" s="902"/>
      <c r="X77" s="902"/>
      <c r="Y77" s="902"/>
      <c r="Z77" s="852"/>
      <c r="AA77" s="903"/>
      <c r="AB77" s="902"/>
      <c r="AC77" s="902"/>
      <c r="AD77" s="902"/>
      <c r="AE77" s="852"/>
      <c r="AF77" s="903"/>
      <c r="AG77" s="902"/>
      <c r="AH77" s="902"/>
      <c r="AI77" s="902"/>
      <c r="AJ77" s="852"/>
      <c r="AK77" s="903"/>
      <c r="AL77" s="902"/>
      <c r="AM77" s="902"/>
      <c r="AN77" s="902"/>
      <c r="AO77" s="852"/>
      <c r="AP77" s="903"/>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c r="A88" s="244" t="s">
        <v>384</v>
      </c>
      <c r="B88" s="812" t="s">
        <v>420</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f>+AF68+AF69</f>
        <v>15</v>
      </c>
      <c r="AG88" s="864"/>
      <c r="AH88" s="864"/>
      <c r="AI88" s="864"/>
      <c r="AJ88" s="864"/>
      <c r="AK88" s="861"/>
      <c r="AL88" s="861"/>
      <c r="AM88" s="861"/>
      <c r="AN88" s="861"/>
      <c r="AO88" s="861"/>
      <c r="AP88" s="864">
        <f>+AP68</f>
        <v>2679</v>
      </c>
      <c r="AQ88" s="864"/>
      <c r="AR88" s="864"/>
      <c r="AS88" s="864"/>
      <c r="AT88" s="864"/>
      <c r="AU88" s="864">
        <f>+AU68</f>
        <v>1991</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384</v>
      </c>
      <c r="BR102" s="812" t="s">
        <v>421</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f>+SUM(CR7:CV16)</f>
        <v>561</v>
      </c>
      <c r="CS102" s="872"/>
      <c r="CT102" s="872"/>
      <c r="CU102" s="872"/>
      <c r="CV102" s="915"/>
      <c r="CW102" s="914">
        <f>+CW7+CW13+CW14+CW16</f>
        <v>151</v>
      </c>
      <c r="CX102" s="872"/>
      <c r="CY102" s="872"/>
      <c r="CZ102" s="872"/>
      <c r="DA102" s="915"/>
      <c r="DB102" s="914" t="s">
        <v>611</v>
      </c>
      <c r="DC102" s="872"/>
      <c r="DD102" s="872"/>
      <c r="DE102" s="872"/>
      <c r="DF102" s="915"/>
      <c r="DG102" s="914">
        <f>+DG9</f>
        <v>2195</v>
      </c>
      <c r="DH102" s="872"/>
      <c r="DI102" s="872"/>
      <c r="DJ102" s="872"/>
      <c r="DK102" s="915"/>
      <c r="DL102" s="914" t="s">
        <v>611</v>
      </c>
      <c r="DM102" s="872"/>
      <c r="DN102" s="872"/>
      <c r="DO102" s="872"/>
      <c r="DP102" s="915"/>
      <c r="DQ102" s="914">
        <f>+DQ9</f>
        <v>1677</v>
      </c>
      <c r="DR102" s="872"/>
      <c r="DS102" s="872"/>
      <c r="DT102" s="872"/>
      <c r="DU102" s="915"/>
      <c r="DV102" s="938"/>
      <c r="DW102" s="939"/>
      <c r="DX102" s="939"/>
      <c r="DY102" s="939"/>
      <c r="DZ102" s="940"/>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422</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423</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43" t="s">
        <v>426</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427</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c r="A109" s="936" t="s">
        <v>428</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429</v>
      </c>
      <c r="AB109" s="917"/>
      <c r="AC109" s="917"/>
      <c r="AD109" s="917"/>
      <c r="AE109" s="918"/>
      <c r="AF109" s="916" t="s">
        <v>300</v>
      </c>
      <c r="AG109" s="917"/>
      <c r="AH109" s="917"/>
      <c r="AI109" s="917"/>
      <c r="AJ109" s="918"/>
      <c r="AK109" s="916" t="s">
        <v>299</v>
      </c>
      <c r="AL109" s="917"/>
      <c r="AM109" s="917"/>
      <c r="AN109" s="917"/>
      <c r="AO109" s="918"/>
      <c r="AP109" s="916" t="s">
        <v>430</v>
      </c>
      <c r="AQ109" s="917"/>
      <c r="AR109" s="917"/>
      <c r="AS109" s="917"/>
      <c r="AT109" s="919"/>
      <c r="AU109" s="936" t="s">
        <v>428</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429</v>
      </c>
      <c r="BR109" s="917"/>
      <c r="BS109" s="917"/>
      <c r="BT109" s="917"/>
      <c r="BU109" s="918"/>
      <c r="BV109" s="916" t="s">
        <v>300</v>
      </c>
      <c r="BW109" s="917"/>
      <c r="BX109" s="917"/>
      <c r="BY109" s="917"/>
      <c r="BZ109" s="918"/>
      <c r="CA109" s="916" t="s">
        <v>299</v>
      </c>
      <c r="CB109" s="917"/>
      <c r="CC109" s="917"/>
      <c r="CD109" s="917"/>
      <c r="CE109" s="918"/>
      <c r="CF109" s="937" t="s">
        <v>430</v>
      </c>
      <c r="CG109" s="937"/>
      <c r="CH109" s="937"/>
      <c r="CI109" s="937"/>
      <c r="CJ109" s="937"/>
      <c r="CK109" s="916" t="s">
        <v>431</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429</v>
      </c>
      <c r="DH109" s="917"/>
      <c r="DI109" s="917"/>
      <c r="DJ109" s="917"/>
      <c r="DK109" s="918"/>
      <c r="DL109" s="916" t="s">
        <v>300</v>
      </c>
      <c r="DM109" s="917"/>
      <c r="DN109" s="917"/>
      <c r="DO109" s="917"/>
      <c r="DP109" s="918"/>
      <c r="DQ109" s="916" t="s">
        <v>299</v>
      </c>
      <c r="DR109" s="917"/>
      <c r="DS109" s="917"/>
      <c r="DT109" s="917"/>
      <c r="DU109" s="918"/>
      <c r="DV109" s="916" t="s">
        <v>430</v>
      </c>
      <c r="DW109" s="917"/>
      <c r="DX109" s="917"/>
      <c r="DY109" s="917"/>
      <c r="DZ109" s="919"/>
    </row>
    <row r="110" spans="1:131" s="226" customFormat="1" ht="26.25" customHeight="1">
      <c r="A110" s="920" t="s">
        <v>432</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16155542</v>
      </c>
      <c r="AB110" s="924"/>
      <c r="AC110" s="924"/>
      <c r="AD110" s="924"/>
      <c r="AE110" s="925"/>
      <c r="AF110" s="926">
        <v>15715112</v>
      </c>
      <c r="AG110" s="924"/>
      <c r="AH110" s="924"/>
      <c r="AI110" s="924"/>
      <c r="AJ110" s="925"/>
      <c r="AK110" s="926">
        <v>15480397</v>
      </c>
      <c r="AL110" s="924"/>
      <c r="AM110" s="924"/>
      <c r="AN110" s="924"/>
      <c r="AO110" s="925"/>
      <c r="AP110" s="927">
        <v>25.9</v>
      </c>
      <c r="AQ110" s="928"/>
      <c r="AR110" s="928"/>
      <c r="AS110" s="928"/>
      <c r="AT110" s="929"/>
      <c r="AU110" s="930" t="s">
        <v>67</v>
      </c>
      <c r="AV110" s="931"/>
      <c r="AW110" s="931"/>
      <c r="AX110" s="931"/>
      <c r="AY110" s="931"/>
      <c r="AZ110" s="972" t="s">
        <v>433</v>
      </c>
      <c r="BA110" s="921"/>
      <c r="BB110" s="921"/>
      <c r="BC110" s="921"/>
      <c r="BD110" s="921"/>
      <c r="BE110" s="921"/>
      <c r="BF110" s="921"/>
      <c r="BG110" s="921"/>
      <c r="BH110" s="921"/>
      <c r="BI110" s="921"/>
      <c r="BJ110" s="921"/>
      <c r="BK110" s="921"/>
      <c r="BL110" s="921"/>
      <c r="BM110" s="921"/>
      <c r="BN110" s="921"/>
      <c r="BO110" s="921"/>
      <c r="BP110" s="922"/>
      <c r="BQ110" s="958">
        <v>148477421</v>
      </c>
      <c r="BR110" s="959"/>
      <c r="BS110" s="959"/>
      <c r="BT110" s="959"/>
      <c r="BU110" s="959"/>
      <c r="BV110" s="959">
        <v>144190104</v>
      </c>
      <c r="BW110" s="959"/>
      <c r="BX110" s="959"/>
      <c r="BY110" s="959"/>
      <c r="BZ110" s="959"/>
      <c r="CA110" s="959">
        <v>141985856</v>
      </c>
      <c r="CB110" s="959"/>
      <c r="CC110" s="959"/>
      <c r="CD110" s="959"/>
      <c r="CE110" s="959"/>
      <c r="CF110" s="973">
        <v>237.6</v>
      </c>
      <c r="CG110" s="974"/>
      <c r="CH110" s="974"/>
      <c r="CI110" s="974"/>
      <c r="CJ110" s="974"/>
      <c r="CK110" s="975" t="s">
        <v>434</v>
      </c>
      <c r="CL110" s="976"/>
      <c r="CM110" s="955" t="s">
        <v>435</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436</v>
      </c>
      <c r="DH110" s="959"/>
      <c r="DI110" s="959"/>
      <c r="DJ110" s="959"/>
      <c r="DK110" s="959"/>
      <c r="DL110" s="959" t="s">
        <v>437</v>
      </c>
      <c r="DM110" s="959"/>
      <c r="DN110" s="959"/>
      <c r="DO110" s="959"/>
      <c r="DP110" s="959"/>
      <c r="DQ110" s="959" t="s">
        <v>124</v>
      </c>
      <c r="DR110" s="959"/>
      <c r="DS110" s="959"/>
      <c r="DT110" s="959"/>
      <c r="DU110" s="959"/>
      <c r="DV110" s="960" t="s">
        <v>124</v>
      </c>
      <c r="DW110" s="960"/>
      <c r="DX110" s="960"/>
      <c r="DY110" s="960"/>
      <c r="DZ110" s="961"/>
    </row>
    <row r="111" spans="1:131" s="226" customFormat="1" ht="26.25" customHeight="1">
      <c r="A111" s="962" t="s">
        <v>438</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437</v>
      </c>
      <c r="AB111" s="966"/>
      <c r="AC111" s="966"/>
      <c r="AD111" s="966"/>
      <c r="AE111" s="967"/>
      <c r="AF111" s="968" t="s">
        <v>124</v>
      </c>
      <c r="AG111" s="966"/>
      <c r="AH111" s="966"/>
      <c r="AI111" s="966"/>
      <c r="AJ111" s="967"/>
      <c r="AK111" s="968" t="s">
        <v>124</v>
      </c>
      <c r="AL111" s="966"/>
      <c r="AM111" s="966"/>
      <c r="AN111" s="966"/>
      <c r="AO111" s="967"/>
      <c r="AP111" s="969" t="s">
        <v>437</v>
      </c>
      <c r="AQ111" s="970"/>
      <c r="AR111" s="970"/>
      <c r="AS111" s="970"/>
      <c r="AT111" s="971"/>
      <c r="AU111" s="932"/>
      <c r="AV111" s="933"/>
      <c r="AW111" s="933"/>
      <c r="AX111" s="933"/>
      <c r="AY111" s="933"/>
      <c r="AZ111" s="981" t="s">
        <v>439</v>
      </c>
      <c r="BA111" s="982"/>
      <c r="BB111" s="982"/>
      <c r="BC111" s="982"/>
      <c r="BD111" s="982"/>
      <c r="BE111" s="982"/>
      <c r="BF111" s="982"/>
      <c r="BG111" s="982"/>
      <c r="BH111" s="982"/>
      <c r="BI111" s="982"/>
      <c r="BJ111" s="982"/>
      <c r="BK111" s="982"/>
      <c r="BL111" s="982"/>
      <c r="BM111" s="982"/>
      <c r="BN111" s="982"/>
      <c r="BO111" s="982"/>
      <c r="BP111" s="983"/>
      <c r="BQ111" s="951">
        <v>1786863</v>
      </c>
      <c r="BR111" s="952"/>
      <c r="BS111" s="952"/>
      <c r="BT111" s="952"/>
      <c r="BU111" s="952"/>
      <c r="BV111" s="952">
        <v>1598333</v>
      </c>
      <c r="BW111" s="952"/>
      <c r="BX111" s="952"/>
      <c r="BY111" s="952"/>
      <c r="BZ111" s="952"/>
      <c r="CA111" s="952">
        <v>1448046</v>
      </c>
      <c r="CB111" s="952"/>
      <c r="CC111" s="952"/>
      <c r="CD111" s="952"/>
      <c r="CE111" s="952"/>
      <c r="CF111" s="946">
        <v>2.4</v>
      </c>
      <c r="CG111" s="947"/>
      <c r="CH111" s="947"/>
      <c r="CI111" s="947"/>
      <c r="CJ111" s="947"/>
      <c r="CK111" s="977"/>
      <c r="CL111" s="978"/>
      <c r="CM111" s="948" t="s">
        <v>440</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441</v>
      </c>
      <c r="DH111" s="952"/>
      <c r="DI111" s="952"/>
      <c r="DJ111" s="952"/>
      <c r="DK111" s="952"/>
      <c r="DL111" s="952" t="s">
        <v>437</v>
      </c>
      <c r="DM111" s="952"/>
      <c r="DN111" s="952"/>
      <c r="DO111" s="952"/>
      <c r="DP111" s="952"/>
      <c r="DQ111" s="952" t="s">
        <v>124</v>
      </c>
      <c r="DR111" s="952"/>
      <c r="DS111" s="952"/>
      <c r="DT111" s="952"/>
      <c r="DU111" s="952"/>
      <c r="DV111" s="953" t="s">
        <v>124</v>
      </c>
      <c r="DW111" s="953"/>
      <c r="DX111" s="953"/>
      <c r="DY111" s="953"/>
      <c r="DZ111" s="954"/>
    </row>
    <row r="112" spans="1:131" s="226" customFormat="1" ht="26.25" customHeight="1">
      <c r="A112" s="984" t="s">
        <v>442</v>
      </c>
      <c r="B112" s="985"/>
      <c r="C112" s="982" t="s">
        <v>443</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444</v>
      </c>
      <c r="AB112" s="991"/>
      <c r="AC112" s="991"/>
      <c r="AD112" s="991"/>
      <c r="AE112" s="992"/>
      <c r="AF112" s="993" t="s">
        <v>436</v>
      </c>
      <c r="AG112" s="991"/>
      <c r="AH112" s="991"/>
      <c r="AI112" s="991"/>
      <c r="AJ112" s="992"/>
      <c r="AK112" s="993" t="s">
        <v>437</v>
      </c>
      <c r="AL112" s="991"/>
      <c r="AM112" s="991"/>
      <c r="AN112" s="991"/>
      <c r="AO112" s="992"/>
      <c r="AP112" s="994" t="s">
        <v>124</v>
      </c>
      <c r="AQ112" s="995"/>
      <c r="AR112" s="995"/>
      <c r="AS112" s="995"/>
      <c r="AT112" s="996"/>
      <c r="AU112" s="932"/>
      <c r="AV112" s="933"/>
      <c r="AW112" s="933"/>
      <c r="AX112" s="933"/>
      <c r="AY112" s="933"/>
      <c r="AZ112" s="981" t="s">
        <v>445</v>
      </c>
      <c r="BA112" s="982"/>
      <c r="BB112" s="982"/>
      <c r="BC112" s="982"/>
      <c r="BD112" s="982"/>
      <c r="BE112" s="982"/>
      <c r="BF112" s="982"/>
      <c r="BG112" s="982"/>
      <c r="BH112" s="982"/>
      <c r="BI112" s="982"/>
      <c r="BJ112" s="982"/>
      <c r="BK112" s="982"/>
      <c r="BL112" s="982"/>
      <c r="BM112" s="982"/>
      <c r="BN112" s="982"/>
      <c r="BO112" s="982"/>
      <c r="BP112" s="983"/>
      <c r="BQ112" s="951">
        <v>31246296</v>
      </c>
      <c r="BR112" s="952"/>
      <c r="BS112" s="952"/>
      <c r="BT112" s="952"/>
      <c r="BU112" s="952"/>
      <c r="BV112" s="952">
        <v>29821718</v>
      </c>
      <c r="BW112" s="952"/>
      <c r="BX112" s="952"/>
      <c r="BY112" s="952"/>
      <c r="BZ112" s="952"/>
      <c r="CA112" s="952">
        <v>28110414</v>
      </c>
      <c r="CB112" s="952"/>
      <c r="CC112" s="952"/>
      <c r="CD112" s="952"/>
      <c r="CE112" s="952"/>
      <c r="CF112" s="946">
        <v>47</v>
      </c>
      <c r="CG112" s="947"/>
      <c r="CH112" s="947"/>
      <c r="CI112" s="947"/>
      <c r="CJ112" s="947"/>
      <c r="CK112" s="977"/>
      <c r="CL112" s="978"/>
      <c r="CM112" s="948" t="s">
        <v>446</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v>11266</v>
      </c>
      <c r="DH112" s="952"/>
      <c r="DI112" s="952"/>
      <c r="DJ112" s="952"/>
      <c r="DK112" s="952"/>
      <c r="DL112" s="952">
        <v>11261</v>
      </c>
      <c r="DM112" s="952"/>
      <c r="DN112" s="952"/>
      <c r="DO112" s="952"/>
      <c r="DP112" s="952"/>
      <c r="DQ112" s="952" t="s">
        <v>436</v>
      </c>
      <c r="DR112" s="952"/>
      <c r="DS112" s="952"/>
      <c r="DT112" s="952"/>
      <c r="DU112" s="952"/>
      <c r="DV112" s="953" t="s">
        <v>436</v>
      </c>
      <c r="DW112" s="953"/>
      <c r="DX112" s="953"/>
      <c r="DY112" s="953"/>
      <c r="DZ112" s="954"/>
    </row>
    <row r="113" spans="1:130" s="226" customFormat="1" ht="26.25" customHeight="1">
      <c r="A113" s="986"/>
      <c r="B113" s="987"/>
      <c r="C113" s="982" t="s">
        <v>447</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2523989</v>
      </c>
      <c r="AB113" s="966"/>
      <c r="AC113" s="966"/>
      <c r="AD113" s="966"/>
      <c r="AE113" s="967"/>
      <c r="AF113" s="968">
        <v>2752976</v>
      </c>
      <c r="AG113" s="966"/>
      <c r="AH113" s="966"/>
      <c r="AI113" s="966"/>
      <c r="AJ113" s="967"/>
      <c r="AK113" s="968">
        <v>2962612</v>
      </c>
      <c r="AL113" s="966"/>
      <c r="AM113" s="966"/>
      <c r="AN113" s="966"/>
      <c r="AO113" s="967"/>
      <c r="AP113" s="969">
        <v>5</v>
      </c>
      <c r="AQ113" s="970"/>
      <c r="AR113" s="970"/>
      <c r="AS113" s="970"/>
      <c r="AT113" s="971"/>
      <c r="AU113" s="932"/>
      <c r="AV113" s="933"/>
      <c r="AW113" s="933"/>
      <c r="AX113" s="933"/>
      <c r="AY113" s="933"/>
      <c r="AZ113" s="981" t="s">
        <v>448</v>
      </c>
      <c r="BA113" s="982"/>
      <c r="BB113" s="982"/>
      <c r="BC113" s="982"/>
      <c r="BD113" s="982"/>
      <c r="BE113" s="982"/>
      <c r="BF113" s="982"/>
      <c r="BG113" s="982"/>
      <c r="BH113" s="982"/>
      <c r="BI113" s="982"/>
      <c r="BJ113" s="982"/>
      <c r="BK113" s="982"/>
      <c r="BL113" s="982"/>
      <c r="BM113" s="982"/>
      <c r="BN113" s="982"/>
      <c r="BO113" s="982"/>
      <c r="BP113" s="983"/>
      <c r="BQ113" s="951">
        <v>2684239</v>
      </c>
      <c r="BR113" s="952"/>
      <c r="BS113" s="952"/>
      <c r="BT113" s="952"/>
      <c r="BU113" s="952"/>
      <c r="BV113" s="952">
        <v>2339979</v>
      </c>
      <c r="BW113" s="952"/>
      <c r="BX113" s="952"/>
      <c r="BY113" s="952"/>
      <c r="BZ113" s="952"/>
      <c r="CA113" s="952">
        <v>1991078</v>
      </c>
      <c r="CB113" s="952"/>
      <c r="CC113" s="952"/>
      <c r="CD113" s="952"/>
      <c r="CE113" s="952"/>
      <c r="CF113" s="946">
        <v>3.3</v>
      </c>
      <c r="CG113" s="947"/>
      <c r="CH113" s="947"/>
      <c r="CI113" s="947"/>
      <c r="CJ113" s="947"/>
      <c r="CK113" s="977"/>
      <c r="CL113" s="978"/>
      <c r="CM113" s="948" t="s">
        <v>449</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124</v>
      </c>
      <c r="DH113" s="991"/>
      <c r="DI113" s="991"/>
      <c r="DJ113" s="991"/>
      <c r="DK113" s="992"/>
      <c r="DL113" s="993" t="s">
        <v>124</v>
      </c>
      <c r="DM113" s="991"/>
      <c r="DN113" s="991"/>
      <c r="DO113" s="991"/>
      <c r="DP113" s="992"/>
      <c r="DQ113" s="993" t="s">
        <v>441</v>
      </c>
      <c r="DR113" s="991"/>
      <c r="DS113" s="991"/>
      <c r="DT113" s="991"/>
      <c r="DU113" s="992"/>
      <c r="DV113" s="994" t="s">
        <v>441</v>
      </c>
      <c r="DW113" s="995"/>
      <c r="DX113" s="995"/>
      <c r="DY113" s="995"/>
      <c r="DZ113" s="996"/>
    </row>
    <row r="114" spans="1:130" s="226" customFormat="1" ht="26.25" customHeight="1">
      <c r="A114" s="986"/>
      <c r="B114" s="987"/>
      <c r="C114" s="982" t="s">
        <v>450</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t="s">
        <v>124</v>
      </c>
      <c r="AB114" s="991"/>
      <c r="AC114" s="991"/>
      <c r="AD114" s="991"/>
      <c r="AE114" s="992"/>
      <c r="AF114" s="993" t="s">
        <v>437</v>
      </c>
      <c r="AG114" s="991"/>
      <c r="AH114" s="991"/>
      <c r="AI114" s="991"/>
      <c r="AJ114" s="992"/>
      <c r="AK114" s="993" t="s">
        <v>124</v>
      </c>
      <c r="AL114" s="991"/>
      <c r="AM114" s="991"/>
      <c r="AN114" s="991"/>
      <c r="AO114" s="992"/>
      <c r="AP114" s="994" t="s">
        <v>124</v>
      </c>
      <c r="AQ114" s="995"/>
      <c r="AR114" s="995"/>
      <c r="AS114" s="995"/>
      <c r="AT114" s="996"/>
      <c r="AU114" s="932"/>
      <c r="AV114" s="933"/>
      <c r="AW114" s="933"/>
      <c r="AX114" s="933"/>
      <c r="AY114" s="933"/>
      <c r="AZ114" s="981" t="s">
        <v>451</v>
      </c>
      <c r="BA114" s="982"/>
      <c r="BB114" s="982"/>
      <c r="BC114" s="982"/>
      <c r="BD114" s="982"/>
      <c r="BE114" s="982"/>
      <c r="BF114" s="982"/>
      <c r="BG114" s="982"/>
      <c r="BH114" s="982"/>
      <c r="BI114" s="982"/>
      <c r="BJ114" s="982"/>
      <c r="BK114" s="982"/>
      <c r="BL114" s="982"/>
      <c r="BM114" s="982"/>
      <c r="BN114" s="982"/>
      <c r="BO114" s="982"/>
      <c r="BP114" s="983"/>
      <c r="BQ114" s="951">
        <v>18034210</v>
      </c>
      <c r="BR114" s="952"/>
      <c r="BS114" s="952"/>
      <c r="BT114" s="952"/>
      <c r="BU114" s="952"/>
      <c r="BV114" s="952">
        <v>17179506</v>
      </c>
      <c r="BW114" s="952"/>
      <c r="BX114" s="952"/>
      <c r="BY114" s="952"/>
      <c r="BZ114" s="952"/>
      <c r="CA114" s="952">
        <v>16202786</v>
      </c>
      <c r="CB114" s="952"/>
      <c r="CC114" s="952"/>
      <c r="CD114" s="952"/>
      <c r="CE114" s="952"/>
      <c r="CF114" s="946">
        <v>27.1</v>
      </c>
      <c r="CG114" s="947"/>
      <c r="CH114" s="947"/>
      <c r="CI114" s="947"/>
      <c r="CJ114" s="947"/>
      <c r="CK114" s="977"/>
      <c r="CL114" s="978"/>
      <c r="CM114" s="948" t="s">
        <v>452</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437</v>
      </c>
      <c r="DH114" s="991"/>
      <c r="DI114" s="991"/>
      <c r="DJ114" s="991"/>
      <c r="DK114" s="992"/>
      <c r="DL114" s="993" t="s">
        <v>441</v>
      </c>
      <c r="DM114" s="991"/>
      <c r="DN114" s="991"/>
      <c r="DO114" s="991"/>
      <c r="DP114" s="992"/>
      <c r="DQ114" s="993" t="s">
        <v>453</v>
      </c>
      <c r="DR114" s="991"/>
      <c r="DS114" s="991"/>
      <c r="DT114" s="991"/>
      <c r="DU114" s="992"/>
      <c r="DV114" s="994" t="s">
        <v>124</v>
      </c>
      <c r="DW114" s="995"/>
      <c r="DX114" s="995"/>
      <c r="DY114" s="995"/>
      <c r="DZ114" s="996"/>
    </row>
    <row r="115" spans="1:130" s="226" customFormat="1" ht="26.25" customHeight="1">
      <c r="A115" s="986"/>
      <c r="B115" s="987"/>
      <c r="C115" s="982" t="s">
        <v>454</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144586</v>
      </c>
      <c r="AB115" s="966"/>
      <c r="AC115" s="966"/>
      <c r="AD115" s="966"/>
      <c r="AE115" s="967"/>
      <c r="AF115" s="968">
        <v>143902</v>
      </c>
      <c r="AG115" s="966"/>
      <c r="AH115" s="966"/>
      <c r="AI115" s="966"/>
      <c r="AJ115" s="967"/>
      <c r="AK115" s="968">
        <v>186081</v>
      </c>
      <c r="AL115" s="966"/>
      <c r="AM115" s="966"/>
      <c r="AN115" s="966"/>
      <c r="AO115" s="967"/>
      <c r="AP115" s="969">
        <v>0.3</v>
      </c>
      <c r="AQ115" s="970"/>
      <c r="AR115" s="970"/>
      <c r="AS115" s="970"/>
      <c r="AT115" s="971"/>
      <c r="AU115" s="932"/>
      <c r="AV115" s="933"/>
      <c r="AW115" s="933"/>
      <c r="AX115" s="933"/>
      <c r="AY115" s="933"/>
      <c r="AZ115" s="981" t="s">
        <v>455</v>
      </c>
      <c r="BA115" s="982"/>
      <c r="BB115" s="982"/>
      <c r="BC115" s="982"/>
      <c r="BD115" s="982"/>
      <c r="BE115" s="982"/>
      <c r="BF115" s="982"/>
      <c r="BG115" s="982"/>
      <c r="BH115" s="982"/>
      <c r="BI115" s="982"/>
      <c r="BJ115" s="982"/>
      <c r="BK115" s="982"/>
      <c r="BL115" s="982"/>
      <c r="BM115" s="982"/>
      <c r="BN115" s="982"/>
      <c r="BO115" s="982"/>
      <c r="BP115" s="983"/>
      <c r="BQ115" s="951">
        <v>2039471</v>
      </c>
      <c r="BR115" s="952"/>
      <c r="BS115" s="952"/>
      <c r="BT115" s="952"/>
      <c r="BU115" s="952"/>
      <c r="BV115" s="952">
        <v>1939814</v>
      </c>
      <c r="BW115" s="952"/>
      <c r="BX115" s="952"/>
      <c r="BY115" s="952"/>
      <c r="BZ115" s="952"/>
      <c r="CA115" s="952">
        <v>1676922</v>
      </c>
      <c r="CB115" s="952"/>
      <c r="CC115" s="952"/>
      <c r="CD115" s="952"/>
      <c r="CE115" s="952"/>
      <c r="CF115" s="946">
        <v>2.8</v>
      </c>
      <c r="CG115" s="947"/>
      <c r="CH115" s="947"/>
      <c r="CI115" s="947"/>
      <c r="CJ115" s="947"/>
      <c r="CK115" s="977"/>
      <c r="CL115" s="978"/>
      <c r="CM115" s="981" t="s">
        <v>456</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v>275144</v>
      </c>
      <c r="DH115" s="991"/>
      <c r="DI115" s="991"/>
      <c r="DJ115" s="991"/>
      <c r="DK115" s="992"/>
      <c r="DL115" s="993">
        <v>251828</v>
      </c>
      <c r="DM115" s="991"/>
      <c r="DN115" s="991"/>
      <c r="DO115" s="991"/>
      <c r="DP115" s="992"/>
      <c r="DQ115" s="993">
        <v>252884</v>
      </c>
      <c r="DR115" s="991"/>
      <c r="DS115" s="991"/>
      <c r="DT115" s="991"/>
      <c r="DU115" s="992"/>
      <c r="DV115" s="994">
        <v>0.4</v>
      </c>
      <c r="DW115" s="995"/>
      <c r="DX115" s="995"/>
      <c r="DY115" s="995"/>
      <c r="DZ115" s="996"/>
    </row>
    <row r="116" spans="1:130" s="226" customFormat="1" ht="26.25" customHeight="1">
      <c r="A116" s="988"/>
      <c r="B116" s="989"/>
      <c r="C116" s="997" t="s">
        <v>457</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v>821</v>
      </c>
      <c r="AB116" s="991"/>
      <c r="AC116" s="991"/>
      <c r="AD116" s="991"/>
      <c r="AE116" s="992"/>
      <c r="AF116" s="993">
        <v>333</v>
      </c>
      <c r="AG116" s="991"/>
      <c r="AH116" s="991"/>
      <c r="AI116" s="991"/>
      <c r="AJ116" s="992"/>
      <c r="AK116" s="993">
        <v>1093</v>
      </c>
      <c r="AL116" s="991"/>
      <c r="AM116" s="991"/>
      <c r="AN116" s="991"/>
      <c r="AO116" s="992"/>
      <c r="AP116" s="994">
        <v>0</v>
      </c>
      <c r="AQ116" s="995"/>
      <c r="AR116" s="995"/>
      <c r="AS116" s="995"/>
      <c r="AT116" s="996"/>
      <c r="AU116" s="932"/>
      <c r="AV116" s="933"/>
      <c r="AW116" s="933"/>
      <c r="AX116" s="933"/>
      <c r="AY116" s="933"/>
      <c r="AZ116" s="999" t="s">
        <v>458</v>
      </c>
      <c r="BA116" s="1000"/>
      <c r="BB116" s="1000"/>
      <c r="BC116" s="1000"/>
      <c r="BD116" s="1000"/>
      <c r="BE116" s="1000"/>
      <c r="BF116" s="1000"/>
      <c r="BG116" s="1000"/>
      <c r="BH116" s="1000"/>
      <c r="BI116" s="1000"/>
      <c r="BJ116" s="1000"/>
      <c r="BK116" s="1000"/>
      <c r="BL116" s="1000"/>
      <c r="BM116" s="1000"/>
      <c r="BN116" s="1000"/>
      <c r="BO116" s="1000"/>
      <c r="BP116" s="1001"/>
      <c r="BQ116" s="951" t="s">
        <v>124</v>
      </c>
      <c r="BR116" s="952"/>
      <c r="BS116" s="952"/>
      <c r="BT116" s="952"/>
      <c r="BU116" s="952"/>
      <c r="BV116" s="952" t="s">
        <v>124</v>
      </c>
      <c r="BW116" s="952"/>
      <c r="BX116" s="952"/>
      <c r="BY116" s="952"/>
      <c r="BZ116" s="952"/>
      <c r="CA116" s="952" t="s">
        <v>436</v>
      </c>
      <c r="CB116" s="952"/>
      <c r="CC116" s="952"/>
      <c r="CD116" s="952"/>
      <c r="CE116" s="952"/>
      <c r="CF116" s="946" t="s">
        <v>124</v>
      </c>
      <c r="CG116" s="947"/>
      <c r="CH116" s="947"/>
      <c r="CI116" s="947"/>
      <c r="CJ116" s="947"/>
      <c r="CK116" s="977"/>
      <c r="CL116" s="978"/>
      <c r="CM116" s="948" t="s">
        <v>459</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v>1459824</v>
      </c>
      <c r="DH116" s="991"/>
      <c r="DI116" s="991"/>
      <c r="DJ116" s="991"/>
      <c r="DK116" s="992"/>
      <c r="DL116" s="993">
        <v>1318257</v>
      </c>
      <c r="DM116" s="991"/>
      <c r="DN116" s="991"/>
      <c r="DO116" s="991"/>
      <c r="DP116" s="992"/>
      <c r="DQ116" s="993">
        <v>1195162</v>
      </c>
      <c r="DR116" s="991"/>
      <c r="DS116" s="991"/>
      <c r="DT116" s="991"/>
      <c r="DU116" s="992"/>
      <c r="DV116" s="994">
        <v>2</v>
      </c>
      <c r="DW116" s="995"/>
      <c r="DX116" s="995"/>
      <c r="DY116" s="995"/>
      <c r="DZ116" s="996"/>
    </row>
    <row r="117" spans="1:130" s="226" customFormat="1" ht="26.25" customHeight="1">
      <c r="A117" s="936" t="s">
        <v>181</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460</v>
      </c>
      <c r="Z117" s="918"/>
      <c r="AA117" s="1008">
        <v>18824938</v>
      </c>
      <c r="AB117" s="1009"/>
      <c r="AC117" s="1009"/>
      <c r="AD117" s="1009"/>
      <c r="AE117" s="1010"/>
      <c r="AF117" s="1011">
        <v>18612323</v>
      </c>
      <c r="AG117" s="1009"/>
      <c r="AH117" s="1009"/>
      <c r="AI117" s="1009"/>
      <c r="AJ117" s="1010"/>
      <c r="AK117" s="1011">
        <v>18630183</v>
      </c>
      <c r="AL117" s="1009"/>
      <c r="AM117" s="1009"/>
      <c r="AN117" s="1009"/>
      <c r="AO117" s="1010"/>
      <c r="AP117" s="1012"/>
      <c r="AQ117" s="1013"/>
      <c r="AR117" s="1013"/>
      <c r="AS117" s="1013"/>
      <c r="AT117" s="1014"/>
      <c r="AU117" s="932"/>
      <c r="AV117" s="933"/>
      <c r="AW117" s="933"/>
      <c r="AX117" s="933"/>
      <c r="AY117" s="933"/>
      <c r="AZ117" s="999" t="s">
        <v>461</v>
      </c>
      <c r="BA117" s="1000"/>
      <c r="BB117" s="1000"/>
      <c r="BC117" s="1000"/>
      <c r="BD117" s="1000"/>
      <c r="BE117" s="1000"/>
      <c r="BF117" s="1000"/>
      <c r="BG117" s="1000"/>
      <c r="BH117" s="1000"/>
      <c r="BI117" s="1000"/>
      <c r="BJ117" s="1000"/>
      <c r="BK117" s="1000"/>
      <c r="BL117" s="1000"/>
      <c r="BM117" s="1000"/>
      <c r="BN117" s="1000"/>
      <c r="BO117" s="1000"/>
      <c r="BP117" s="1001"/>
      <c r="BQ117" s="951" t="s">
        <v>124</v>
      </c>
      <c r="BR117" s="952"/>
      <c r="BS117" s="952"/>
      <c r="BT117" s="952"/>
      <c r="BU117" s="952"/>
      <c r="BV117" s="952" t="s">
        <v>124</v>
      </c>
      <c r="BW117" s="952"/>
      <c r="BX117" s="952"/>
      <c r="BY117" s="952"/>
      <c r="BZ117" s="952"/>
      <c r="CA117" s="952" t="s">
        <v>441</v>
      </c>
      <c r="CB117" s="952"/>
      <c r="CC117" s="952"/>
      <c r="CD117" s="952"/>
      <c r="CE117" s="952"/>
      <c r="CF117" s="946" t="s">
        <v>124</v>
      </c>
      <c r="CG117" s="947"/>
      <c r="CH117" s="947"/>
      <c r="CI117" s="947"/>
      <c r="CJ117" s="947"/>
      <c r="CK117" s="977"/>
      <c r="CL117" s="978"/>
      <c r="CM117" s="948" t="s">
        <v>462</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124</v>
      </c>
      <c r="DH117" s="991"/>
      <c r="DI117" s="991"/>
      <c r="DJ117" s="991"/>
      <c r="DK117" s="992"/>
      <c r="DL117" s="993" t="s">
        <v>124</v>
      </c>
      <c r="DM117" s="991"/>
      <c r="DN117" s="991"/>
      <c r="DO117" s="991"/>
      <c r="DP117" s="992"/>
      <c r="DQ117" s="993" t="s">
        <v>436</v>
      </c>
      <c r="DR117" s="991"/>
      <c r="DS117" s="991"/>
      <c r="DT117" s="991"/>
      <c r="DU117" s="992"/>
      <c r="DV117" s="994" t="s">
        <v>124</v>
      </c>
      <c r="DW117" s="995"/>
      <c r="DX117" s="995"/>
      <c r="DY117" s="995"/>
      <c r="DZ117" s="996"/>
    </row>
    <row r="118" spans="1:130" s="226" customFormat="1" ht="26.25" customHeight="1">
      <c r="A118" s="936" t="s">
        <v>431</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429</v>
      </c>
      <c r="AB118" s="917"/>
      <c r="AC118" s="917"/>
      <c r="AD118" s="917"/>
      <c r="AE118" s="918"/>
      <c r="AF118" s="916" t="s">
        <v>300</v>
      </c>
      <c r="AG118" s="917"/>
      <c r="AH118" s="917"/>
      <c r="AI118" s="917"/>
      <c r="AJ118" s="918"/>
      <c r="AK118" s="916" t="s">
        <v>299</v>
      </c>
      <c r="AL118" s="917"/>
      <c r="AM118" s="917"/>
      <c r="AN118" s="917"/>
      <c r="AO118" s="918"/>
      <c r="AP118" s="1003" t="s">
        <v>430</v>
      </c>
      <c r="AQ118" s="1004"/>
      <c r="AR118" s="1004"/>
      <c r="AS118" s="1004"/>
      <c r="AT118" s="1005"/>
      <c r="AU118" s="932"/>
      <c r="AV118" s="933"/>
      <c r="AW118" s="933"/>
      <c r="AX118" s="933"/>
      <c r="AY118" s="933"/>
      <c r="AZ118" s="1006" t="s">
        <v>463</v>
      </c>
      <c r="BA118" s="997"/>
      <c r="BB118" s="997"/>
      <c r="BC118" s="997"/>
      <c r="BD118" s="997"/>
      <c r="BE118" s="997"/>
      <c r="BF118" s="997"/>
      <c r="BG118" s="997"/>
      <c r="BH118" s="997"/>
      <c r="BI118" s="997"/>
      <c r="BJ118" s="997"/>
      <c r="BK118" s="997"/>
      <c r="BL118" s="997"/>
      <c r="BM118" s="997"/>
      <c r="BN118" s="997"/>
      <c r="BO118" s="997"/>
      <c r="BP118" s="998"/>
      <c r="BQ118" s="1029" t="s">
        <v>441</v>
      </c>
      <c r="BR118" s="1030"/>
      <c r="BS118" s="1030"/>
      <c r="BT118" s="1030"/>
      <c r="BU118" s="1030"/>
      <c r="BV118" s="1030" t="s">
        <v>124</v>
      </c>
      <c r="BW118" s="1030"/>
      <c r="BX118" s="1030"/>
      <c r="BY118" s="1030"/>
      <c r="BZ118" s="1030"/>
      <c r="CA118" s="1030" t="s">
        <v>124</v>
      </c>
      <c r="CB118" s="1030"/>
      <c r="CC118" s="1030"/>
      <c r="CD118" s="1030"/>
      <c r="CE118" s="1030"/>
      <c r="CF118" s="946" t="s">
        <v>444</v>
      </c>
      <c r="CG118" s="947"/>
      <c r="CH118" s="947"/>
      <c r="CI118" s="947"/>
      <c r="CJ118" s="947"/>
      <c r="CK118" s="977"/>
      <c r="CL118" s="978"/>
      <c r="CM118" s="948" t="s">
        <v>464</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124</v>
      </c>
      <c r="DH118" s="991"/>
      <c r="DI118" s="991"/>
      <c r="DJ118" s="991"/>
      <c r="DK118" s="992"/>
      <c r="DL118" s="993" t="s">
        <v>441</v>
      </c>
      <c r="DM118" s="991"/>
      <c r="DN118" s="991"/>
      <c r="DO118" s="991"/>
      <c r="DP118" s="992"/>
      <c r="DQ118" s="993" t="s">
        <v>444</v>
      </c>
      <c r="DR118" s="991"/>
      <c r="DS118" s="991"/>
      <c r="DT118" s="991"/>
      <c r="DU118" s="992"/>
      <c r="DV118" s="994" t="s">
        <v>124</v>
      </c>
      <c r="DW118" s="995"/>
      <c r="DX118" s="995"/>
      <c r="DY118" s="995"/>
      <c r="DZ118" s="996"/>
    </row>
    <row r="119" spans="1:130" s="226" customFormat="1" ht="26.25" customHeight="1">
      <c r="A119" s="1090" t="s">
        <v>434</v>
      </c>
      <c r="B119" s="976"/>
      <c r="C119" s="955" t="s">
        <v>435</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124</v>
      </c>
      <c r="AB119" s="924"/>
      <c r="AC119" s="924"/>
      <c r="AD119" s="924"/>
      <c r="AE119" s="925"/>
      <c r="AF119" s="926" t="s">
        <v>124</v>
      </c>
      <c r="AG119" s="924"/>
      <c r="AH119" s="924"/>
      <c r="AI119" s="924"/>
      <c r="AJ119" s="925"/>
      <c r="AK119" s="926" t="s">
        <v>124</v>
      </c>
      <c r="AL119" s="924"/>
      <c r="AM119" s="924"/>
      <c r="AN119" s="924"/>
      <c r="AO119" s="925"/>
      <c r="AP119" s="927" t="s">
        <v>124</v>
      </c>
      <c r="AQ119" s="928"/>
      <c r="AR119" s="928"/>
      <c r="AS119" s="928"/>
      <c r="AT119" s="929"/>
      <c r="AU119" s="934"/>
      <c r="AV119" s="935"/>
      <c r="AW119" s="935"/>
      <c r="AX119" s="935"/>
      <c r="AY119" s="935"/>
      <c r="AZ119" s="257" t="s">
        <v>181</v>
      </c>
      <c r="BA119" s="257"/>
      <c r="BB119" s="257"/>
      <c r="BC119" s="257"/>
      <c r="BD119" s="257"/>
      <c r="BE119" s="257"/>
      <c r="BF119" s="257"/>
      <c r="BG119" s="257"/>
      <c r="BH119" s="257"/>
      <c r="BI119" s="257"/>
      <c r="BJ119" s="257"/>
      <c r="BK119" s="257"/>
      <c r="BL119" s="257"/>
      <c r="BM119" s="257"/>
      <c r="BN119" s="257"/>
      <c r="BO119" s="1007" t="s">
        <v>465</v>
      </c>
      <c r="BP119" s="1038"/>
      <c r="BQ119" s="1029">
        <v>204268500</v>
      </c>
      <c r="BR119" s="1030"/>
      <c r="BS119" s="1030"/>
      <c r="BT119" s="1030"/>
      <c r="BU119" s="1030"/>
      <c r="BV119" s="1030">
        <v>197069454</v>
      </c>
      <c r="BW119" s="1030"/>
      <c r="BX119" s="1030"/>
      <c r="BY119" s="1030"/>
      <c r="BZ119" s="1030"/>
      <c r="CA119" s="1030">
        <v>191415102</v>
      </c>
      <c r="CB119" s="1030"/>
      <c r="CC119" s="1030"/>
      <c r="CD119" s="1030"/>
      <c r="CE119" s="1030"/>
      <c r="CF119" s="1031"/>
      <c r="CG119" s="1032"/>
      <c r="CH119" s="1032"/>
      <c r="CI119" s="1032"/>
      <c r="CJ119" s="1033"/>
      <c r="CK119" s="979"/>
      <c r="CL119" s="980"/>
      <c r="CM119" s="1034" t="s">
        <v>466</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v>40629</v>
      </c>
      <c r="DH119" s="1016"/>
      <c r="DI119" s="1016"/>
      <c r="DJ119" s="1016"/>
      <c r="DK119" s="1017"/>
      <c r="DL119" s="1015">
        <v>16987</v>
      </c>
      <c r="DM119" s="1016"/>
      <c r="DN119" s="1016"/>
      <c r="DO119" s="1016"/>
      <c r="DP119" s="1017"/>
      <c r="DQ119" s="1015" t="s">
        <v>124</v>
      </c>
      <c r="DR119" s="1016"/>
      <c r="DS119" s="1016"/>
      <c r="DT119" s="1016"/>
      <c r="DU119" s="1017"/>
      <c r="DV119" s="1018" t="s">
        <v>441</v>
      </c>
      <c r="DW119" s="1019"/>
      <c r="DX119" s="1019"/>
      <c r="DY119" s="1019"/>
      <c r="DZ119" s="1020"/>
    </row>
    <row r="120" spans="1:130" s="226" customFormat="1" ht="26.25" customHeight="1">
      <c r="A120" s="1091"/>
      <c r="B120" s="978"/>
      <c r="C120" s="948" t="s">
        <v>440</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124</v>
      </c>
      <c r="AB120" s="991"/>
      <c r="AC120" s="991"/>
      <c r="AD120" s="991"/>
      <c r="AE120" s="992"/>
      <c r="AF120" s="993" t="s">
        <v>441</v>
      </c>
      <c r="AG120" s="991"/>
      <c r="AH120" s="991"/>
      <c r="AI120" s="991"/>
      <c r="AJ120" s="992"/>
      <c r="AK120" s="993" t="s">
        <v>124</v>
      </c>
      <c r="AL120" s="991"/>
      <c r="AM120" s="991"/>
      <c r="AN120" s="991"/>
      <c r="AO120" s="992"/>
      <c r="AP120" s="994" t="s">
        <v>124</v>
      </c>
      <c r="AQ120" s="995"/>
      <c r="AR120" s="995"/>
      <c r="AS120" s="995"/>
      <c r="AT120" s="996"/>
      <c r="AU120" s="1021" t="s">
        <v>467</v>
      </c>
      <c r="AV120" s="1022"/>
      <c r="AW120" s="1022"/>
      <c r="AX120" s="1022"/>
      <c r="AY120" s="1023"/>
      <c r="AZ120" s="972" t="s">
        <v>468</v>
      </c>
      <c r="BA120" s="921"/>
      <c r="BB120" s="921"/>
      <c r="BC120" s="921"/>
      <c r="BD120" s="921"/>
      <c r="BE120" s="921"/>
      <c r="BF120" s="921"/>
      <c r="BG120" s="921"/>
      <c r="BH120" s="921"/>
      <c r="BI120" s="921"/>
      <c r="BJ120" s="921"/>
      <c r="BK120" s="921"/>
      <c r="BL120" s="921"/>
      <c r="BM120" s="921"/>
      <c r="BN120" s="921"/>
      <c r="BO120" s="921"/>
      <c r="BP120" s="922"/>
      <c r="BQ120" s="958">
        <v>10884516</v>
      </c>
      <c r="BR120" s="959"/>
      <c r="BS120" s="959"/>
      <c r="BT120" s="959"/>
      <c r="BU120" s="959"/>
      <c r="BV120" s="959">
        <v>10709291</v>
      </c>
      <c r="BW120" s="959"/>
      <c r="BX120" s="959"/>
      <c r="BY120" s="959"/>
      <c r="BZ120" s="959"/>
      <c r="CA120" s="959">
        <v>10290174</v>
      </c>
      <c r="CB120" s="959"/>
      <c r="CC120" s="959"/>
      <c r="CD120" s="959"/>
      <c r="CE120" s="959"/>
      <c r="CF120" s="973">
        <v>17.2</v>
      </c>
      <c r="CG120" s="974"/>
      <c r="CH120" s="974"/>
      <c r="CI120" s="974"/>
      <c r="CJ120" s="974"/>
      <c r="CK120" s="1039" t="s">
        <v>469</v>
      </c>
      <c r="CL120" s="1040"/>
      <c r="CM120" s="1040"/>
      <c r="CN120" s="1040"/>
      <c r="CO120" s="1041"/>
      <c r="CP120" s="1047" t="s">
        <v>470</v>
      </c>
      <c r="CQ120" s="1048"/>
      <c r="CR120" s="1048"/>
      <c r="CS120" s="1048"/>
      <c r="CT120" s="1048"/>
      <c r="CU120" s="1048"/>
      <c r="CV120" s="1048"/>
      <c r="CW120" s="1048"/>
      <c r="CX120" s="1048"/>
      <c r="CY120" s="1048"/>
      <c r="CZ120" s="1048"/>
      <c r="DA120" s="1048"/>
      <c r="DB120" s="1048"/>
      <c r="DC120" s="1048"/>
      <c r="DD120" s="1048"/>
      <c r="DE120" s="1048"/>
      <c r="DF120" s="1049"/>
      <c r="DG120" s="958">
        <v>15376703</v>
      </c>
      <c r="DH120" s="959"/>
      <c r="DI120" s="959"/>
      <c r="DJ120" s="959"/>
      <c r="DK120" s="959"/>
      <c r="DL120" s="959">
        <v>15310007</v>
      </c>
      <c r="DM120" s="959"/>
      <c r="DN120" s="959"/>
      <c r="DO120" s="959"/>
      <c r="DP120" s="959"/>
      <c r="DQ120" s="959">
        <v>15424491</v>
      </c>
      <c r="DR120" s="959"/>
      <c r="DS120" s="959"/>
      <c r="DT120" s="959"/>
      <c r="DU120" s="959"/>
      <c r="DV120" s="960">
        <v>25.8</v>
      </c>
      <c r="DW120" s="960"/>
      <c r="DX120" s="960"/>
      <c r="DY120" s="960"/>
      <c r="DZ120" s="961"/>
    </row>
    <row r="121" spans="1:130" s="226" customFormat="1" ht="26.25" customHeight="1">
      <c r="A121" s="1091"/>
      <c r="B121" s="978"/>
      <c r="C121" s="999" t="s">
        <v>471</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124</v>
      </c>
      <c r="AB121" s="991"/>
      <c r="AC121" s="991"/>
      <c r="AD121" s="991"/>
      <c r="AE121" s="992"/>
      <c r="AF121" s="993" t="s">
        <v>124</v>
      </c>
      <c r="AG121" s="991"/>
      <c r="AH121" s="991"/>
      <c r="AI121" s="991"/>
      <c r="AJ121" s="992"/>
      <c r="AK121" s="993" t="s">
        <v>124</v>
      </c>
      <c r="AL121" s="991"/>
      <c r="AM121" s="991"/>
      <c r="AN121" s="991"/>
      <c r="AO121" s="992"/>
      <c r="AP121" s="994" t="s">
        <v>444</v>
      </c>
      <c r="AQ121" s="995"/>
      <c r="AR121" s="995"/>
      <c r="AS121" s="995"/>
      <c r="AT121" s="996"/>
      <c r="AU121" s="1024"/>
      <c r="AV121" s="1025"/>
      <c r="AW121" s="1025"/>
      <c r="AX121" s="1025"/>
      <c r="AY121" s="1026"/>
      <c r="AZ121" s="981" t="s">
        <v>472</v>
      </c>
      <c r="BA121" s="982"/>
      <c r="BB121" s="982"/>
      <c r="BC121" s="982"/>
      <c r="BD121" s="982"/>
      <c r="BE121" s="982"/>
      <c r="BF121" s="982"/>
      <c r="BG121" s="982"/>
      <c r="BH121" s="982"/>
      <c r="BI121" s="982"/>
      <c r="BJ121" s="982"/>
      <c r="BK121" s="982"/>
      <c r="BL121" s="982"/>
      <c r="BM121" s="982"/>
      <c r="BN121" s="982"/>
      <c r="BO121" s="982"/>
      <c r="BP121" s="983"/>
      <c r="BQ121" s="951">
        <v>26598687</v>
      </c>
      <c r="BR121" s="952"/>
      <c r="BS121" s="952"/>
      <c r="BT121" s="952"/>
      <c r="BU121" s="952"/>
      <c r="BV121" s="952">
        <v>25029396</v>
      </c>
      <c r="BW121" s="952"/>
      <c r="BX121" s="952"/>
      <c r="BY121" s="952"/>
      <c r="BZ121" s="952"/>
      <c r="CA121" s="952">
        <v>23763738</v>
      </c>
      <c r="CB121" s="952"/>
      <c r="CC121" s="952"/>
      <c r="CD121" s="952"/>
      <c r="CE121" s="952"/>
      <c r="CF121" s="946">
        <v>39.799999999999997</v>
      </c>
      <c r="CG121" s="947"/>
      <c r="CH121" s="947"/>
      <c r="CI121" s="947"/>
      <c r="CJ121" s="947"/>
      <c r="CK121" s="1042"/>
      <c r="CL121" s="1043"/>
      <c r="CM121" s="1043"/>
      <c r="CN121" s="1043"/>
      <c r="CO121" s="1044"/>
      <c r="CP121" s="1052" t="s">
        <v>406</v>
      </c>
      <c r="CQ121" s="1053"/>
      <c r="CR121" s="1053"/>
      <c r="CS121" s="1053"/>
      <c r="CT121" s="1053"/>
      <c r="CU121" s="1053"/>
      <c r="CV121" s="1053"/>
      <c r="CW121" s="1053"/>
      <c r="CX121" s="1053"/>
      <c r="CY121" s="1053"/>
      <c r="CZ121" s="1053"/>
      <c r="DA121" s="1053"/>
      <c r="DB121" s="1053"/>
      <c r="DC121" s="1053"/>
      <c r="DD121" s="1053"/>
      <c r="DE121" s="1053"/>
      <c r="DF121" s="1054"/>
      <c r="DG121" s="951">
        <v>14073693</v>
      </c>
      <c r="DH121" s="952"/>
      <c r="DI121" s="952"/>
      <c r="DJ121" s="952"/>
      <c r="DK121" s="952"/>
      <c r="DL121" s="952">
        <v>12738726</v>
      </c>
      <c r="DM121" s="952"/>
      <c r="DN121" s="952"/>
      <c r="DO121" s="952"/>
      <c r="DP121" s="952"/>
      <c r="DQ121" s="952">
        <v>11070819</v>
      </c>
      <c r="DR121" s="952"/>
      <c r="DS121" s="952"/>
      <c r="DT121" s="952"/>
      <c r="DU121" s="952"/>
      <c r="DV121" s="953">
        <v>18.5</v>
      </c>
      <c r="DW121" s="953"/>
      <c r="DX121" s="953"/>
      <c r="DY121" s="953"/>
      <c r="DZ121" s="954"/>
    </row>
    <row r="122" spans="1:130" s="226" customFormat="1" ht="26.25" customHeight="1">
      <c r="A122" s="1091"/>
      <c r="B122" s="978"/>
      <c r="C122" s="948" t="s">
        <v>452</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124</v>
      </c>
      <c r="AB122" s="991"/>
      <c r="AC122" s="991"/>
      <c r="AD122" s="991"/>
      <c r="AE122" s="992"/>
      <c r="AF122" s="993" t="s">
        <v>124</v>
      </c>
      <c r="AG122" s="991"/>
      <c r="AH122" s="991"/>
      <c r="AI122" s="991"/>
      <c r="AJ122" s="992"/>
      <c r="AK122" s="993" t="s">
        <v>124</v>
      </c>
      <c r="AL122" s="991"/>
      <c r="AM122" s="991"/>
      <c r="AN122" s="991"/>
      <c r="AO122" s="992"/>
      <c r="AP122" s="994" t="s">
        <v>124</v>
      </c>
      <c r="AQ122" s="995"/>
      <c r="AR122" s="995"/>
      <c r="AS122" s="995"/>
      <c r="AT122" s="996"/>
      <c r="AU122" s="1024"/>
      <c r="AV122" s="1025"/>
      <c r="AW122" s="1025"/>
      <c r="AX122" s="1025"/>
      <c r="AY122" s="1026"/>
      <c r="AZ122" s="1006" t="s">
        <v>473</v>
      </c>
      <c r="BA122" s="997"/>
      <c r="BB122" s="997"/>
      <c r="BC122" s="997"/>
      <c r="BD122" s="997"/>
      <c r="BE122" s="997"/>
      <c r="BF122" s="997"/>
      <c r="BG122" s="997"/>
      <c r="BH122" s="997"/>
      <c r="BI122" s="997"/>
      <c r="BJ122" s="997"/>
      <c r="BK122" s="997"/>
      <c r="BL122" s="997"/>
      <c r="BM122" s="997"/>
      <c r="BN122" s="997"/>
      <c r="BO122" s="997"/>
      <c r="BP122" s="998"/>
      <c r="BQ122" s="1029">
        <v>125495314</v>
      </c>
      <c r="BR122" s="1030"/>
      <c r="BS122" s="1030"/>
      <c r="BT122" s="1030"/>
      <c r="BU122" s="1030"/>
      <c r="BV122" s="1030">
        <v>123348316</v>
      </c>
      <c r="BW122" s="1030"/>
      <c r="BX122" s="1030"/>
      <c r="BY122" s="1030"/>
      <c r="BZ122" s="1030"/>
      <c r="CA122" s="1030">
        <v>120831246</v>
      </c>
      <c r="CB122" s="1030"/>
      <c r="CC122" s="1030"/>
      <c r="CD122" s="1030"/>
      <c r="CE122" s="1030"/>
      <c r="CF122" s="1050">
        <v>202.2</v>
      </c>
      <c r="CG122" s="1051"/>
      <c r="CH122" s="1051"/>
      <c r="CI122" s="1051"/>
      <c r="CJ122" s="1051"/>
      <c r="CK122" s="1042"/>
      <c r="CL122" s="1043"/>
      <c r="CM122" s="1043"/>
      <c r="CN122" s="1043"/>
      <c r="CO122" s="1044"/>
      <c r="CP122" s="1052" t="s">
        <v>474</v>
      </c>
      <c r="CQ122" s="1053"/>
      <c r="CR122" s="1053"/>
      <c r="CS122" s="1053"/>
      <c r="CT122" s="1053"/>
      <c r="CU122" s="1053"/>
      <c r="CV122" s="1053"/>
      <c r="CW122" s="1053"/>
      <c r="CX122" s="1053"/>
      <c r="CY122" s="1053"/>
      <c r="CZ122" s="1053"/>
      <c r="DA122" s="1053"/>
      <c r="DB122" s="1053"/>
      <c r="DC122" s="1053"/>
      <c r="DD122" s="1053"/>
      <c r="DE122" s="1053"/>
      <c r="DF122" s="1054"/>
      <c r="DG122" s="951">
        <v>1108934</v>
      </c>
      <c r="DH122" s="952"/>
      <c r="DI122" s="952"/>
      <c r="DJ122" s="952"/>
      <c r="DK122" s="952"/>
      <c r="DL122" s="952">
        <v>1085572</v>
      </c>
      <c r="DM122" s="952"/>
      <c r="DN122" s="952"/>
      <c r="DO122" s="952"/>
      <c r="DP122" s="952"/>
      <c r="DQ122" s="952">
        <v>921328</v>
      </c>
      <c r="DR122" s="952"/>
      <c r="DS122" s="952"/>
      <c r="DT122" s="952"/>
      <c r="DU122" s="952"/>
      <c r="DV122" s="953">
        <v>1.5</v>
      </c>
      <c r="DW122" s="953"/>
      <c r="DX122" s="953"/>
      <c r="DY122" s="953"/>
      <c r="DZ122" s="954"/>
    </row>
    <row r="123" spans="1:130" s="226" customFormat="1" ht="26.25" customHeight="1">
      <c r="A123" s="1091"/>
      <c r="B123" s="978"/>
      <c r="C123" s="948" t="s">
        <v>459</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124</v>
      </c>
      <c r="AB123" s="991"/>
      <c r="AC123" s="991"/>
      <c r="AD123" s="991"/>
      <c r="AE123" s="992"/>
      <c r="AF123" s="993" t="s">
        <v>124</v>
      </c>
      <c r="AG123" s="991"/>
      <c r="AH123" s="991"/>
      <c r="AI123" s="991"/>
      <c r="AJ123" s="992"/>
      <c r="AK123" s="993" t="s">
        <v>441</v>
      </c>
      <c r="AL123" s="991"/>
      <c r="AM123" s="991"/>
      <c r="AN123" s="991"/>
      <c r="AO123" s="992"/>
      <c r="AP123" s="994" t="s">
        <v>437</v>
      </c>
      <c r="AQ123" s="995"/>
      <c r="AR123" s="995"/>
      <c r="AS123" s="995"/>
      <c r="AT123" s="996"/>
      <c r="AU123" s="1027"/>
      <c r="AV123" s="1028"/>
      <c r="AW123" s="1028"/>
      <c r="AX123" s="1028"/>
      <c r="AY123" s="1028"/>
      <c r="AZ123" s="257" t="s">
        <v>181</v>
      </c>
      <c r="BA123" s="257"/>
      <c r="BB123" s="257"/>
      <c r="BC123" s="257"/>
      <c r="BD123" s="257"/>
      <c r="BE123" s="257"/>
      <c r="BF123" s="257"/>
      <c r="BG123" s="257"/>
      <c r="BH123" s="257"/>
      <c r="BI123" s="257"/>
      <c r="BJ123" s="257"/>
      <c r="BK123" s="257"/>
      <c r="BL123" s="257"/>
      <c r="BM123" s="257"/>
      <c r="BN123" s="257"/>
      <c r="BO123" s="1007" t="s">
        <v>475</v>
      </c>
      <c r="BP123" s="1038"/>
      <c r="BQ123" s="1097">
        <v>162978517</v>
      </c>
      <c r="BR123" s="1098"/>
      <c r="BS123" s="1098"/>
      <c r="BT123" s="1098"/>
      <c r="BU123" s="1098"/>
      <c r="BV123" s="1098">
        <v>159087003</v>
      </c>
      <c r="BW123" s="1098"/>
      <c r="BX123" s="1098"/>
      <c r="BY123" s="1098"/>
      <c r="BZ123" s="1098"/>
      <c r="CA123" s="1098">
        <v>154885158</v>
      </c>
      <c r="CB123" s="1098"/>
      <c r="CC123" s="1098"/>
      <c r="CD123" s="1098"/>
      <c r="CE123" s="1098"/>
      <c r="CF123" s="1031"/>
      <c r="CG123" s="1032"/>
      <c r="CH123" s="1032"/>
      <c r="CI123" s="1032"/>
      <c r="CJ123" s="1033"/>
      <c r="CK123" s="1042"/>
      <c r="CL123" s="1043"/>
      <c r="CM123" s="1043"/>
      <c r="CN123" s="1043"/>
      <c r="CO123" s="1044"/>
      <c r="CP123" s="1052" t="s">
        <v>476</v>
      </c>
      <c r="CQ123" s="1053"/>
      <c r="CR123" s="1053"/>
      <c r="CS123" s="1053"/>
      <c r="CT123" s="1053"/>
      <c r="CU123" s="1053"/>
      <c r="CV123" s="1053"/>
      <c r="CW123" s="1053"/>
      <c r="CX123" s="1053"/>
      <c r="CY123" s="1053"/>
      <c r="CZ123" s="1053"/>
      <c r="DA123" s="1053"/>
      <c r="DB123" s="1053"/>
      <c r="DC123" s="1053"/>
      <c r="DD123" s="1053"/>
      <c r="DE123" s="1053"/>
      <c r="DF123" s="1054"/>
      <c r="DG123" s="990">
        <v>302933</v>
      </c>
      <c r="DH123" s="991"/>
      <c r="DI123" s="991"/>
      <c r="DJ123" s="991"/>
      <c r="DK123" s="992"/>
      <c r="DL123" s="993">
        <v>350278</v>
      </c>
      <c r="DM123" s="991"/>
      <c r="DN123" s="991"/>
      <c r="DO123" s="991"/>
      <c r="DP123" s="992"/>
      <c r="DQ123" s="993">
        <v>398409</v>
      </c>
      <c r="DR123" s="991"/>
      <c r="DS123" s="991"/>
      <c r="DT123" s="991"/>
      <c r="DU123" s="992"/>
      <c r="DV123" s="994">
        <v>0.7</v>
      </c>
      <c r="DW123" s="995"/>
      <c r="DX123" s="995"/>
      <c r="DY123" s="995"/>
      <c r="DZ123" s="996"/>
    </row>
    <row r="124" spans="1:130" s="226" customFormat="1" ht="26.25" customHeight="1" thickBot="1">
      <c r="A124" s="1091"/>
      <c r="B124" s="978"/>
      <c r="C124" s="948" t="s">
        <v>462</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441</v>
      </c>
      <c r="AB124" s="991"/>
      <c r="AC124" s="991"/>
      <c r="AD124" s="991"/>
      <c r="AE124" s="992"/>
      <c r="AF124" s="993" t="s">
        <v>124</v>
      </c>
      <c r="AG124" s="991"/>
      <c r="AH124" s="991"/>
      <c r="AI124" s="991"/>
      <c r="AJ124" s="992"/>
      <c r="AK124" s="993" t="s">
        <v>124</v>
      </c>
      <c r="AL124" s="991"/>
      <c r="AM124" s="991"/>
      <c r="AN124" s="991"/>
      <c r="AO124" s="992"/>
      <c r="AP124" s="994" t="s">
        <v>444</v>
      </c>
      <c r="AQ124" s="995"/>
      <c r="AR124" s="995"/>
      <c r="AS124" s="995"/>
      <c r="AT124" s="996"/>
      <c r="AU124" s="1093" t="s">
        <v>477</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v>67.3</v>
      </c>
      <c r="BR124" s="1060"/>
      <c r="BS124" s="1060"/>
      <c r="BT124" s="1060"/>
      <c r="BU124" s="1060"/>
      <c r="BV124" s="1060">
        <v>62.9</v>
      </c>
      <c r="BW124" s="1060"/>
      <c r="BX124" s="1060"/>
      <c r="BY124" s="1060"/>
      <c r="BZ124" s="1060"/>
      <c r="CA124" s="1060">
        <v>61.1</v>
      </c>
      <c r="CB124" s="1060"/>
      <c r="CC124" s="1060"/>
      <c r="CD124" s="1060"/>
      <c r="CE124" s="1060"/>
      <c r="CF124" s="1061"/>
      <c r="CG124" s="1062"/>
      <c r="CH124" s="1062"/>
      <c r="CI124" s="1062"/>
      <c r="CJ124" s="1063"/>
      <c r="CK124" s="1045"/>
      <c r="CL124" s="1045"/>
      <c r="CM124" s="1045"/>
      <c r="CN124" s="1045"/>
      <c r="CO124" s="1046"/>
      <c r="CP124" s="1052" t="s">
        <v>478</v>
      </c>
      <c r="CQ124" s="1053"/>
      <c r="CR124" s="1053"/>
      <c r="CS124" s="1053"/>
      <c r="CT124" s="1053"/>
      <c r="CU124" s="1053"/>
      <c r="CV124" s="1053"/>
      <c r="CW124" s="1053"/>
      <c r="CX124" s="1053"/>
      <c r="CY124" s="1053"/>
      <c r="CZ124" s="1053"/>
      <c r="DA124" s="1053"/>
      <c r="DB124" s="1053"/>
      <c r="DC124" s="1053"/>
      <c r="DD124" s="1053"/>
      <c r="DE124" s="1053"/>
      <c r="DF124" s="1054"/>
      <c r="DG124" s="1037">
        <v>384033</v>
      </c>
      <c r="DH124" s="1016"/>
      <c r="DI124" s="1016"/>
      <c r="DJ124" s="1016"/>
      <c r="DK124" s="1017"/>
      <c r="DL124" s="1015">
        <v>337135</v>
      </c>
      <c r="DM124" s="1016"/>
      <c r="DN124" s="1016"/>
      <c r="DO124" s="1016"/>
      <c r="DP124" s="1017"/>
      <c r="DQ124" s="1015">
        <v>295367</v>
      </c>
      <c r="DR124" s="1016"/>
      <c r="DS124" s="1016"/>
      <c r="DT124" s="1016"/>
      <c r="DU124" s="1017"/>
      <c r="DV124" s="1018">
        <v>0.5</v>
      </c>
      <c r="DW124" s="1019"/>
      <c r="DX124" s="1019"/>
      <c r="DY124" s="1019"/>
      <c r="DZ124" s="1020"/>
    </row>
    <row r="125" spans="1:130" s="226" customFormat="1" ht="26.25" customHeight="1">
      <c r="A125" s="1091"/>
      <c r="B125" s="978"/>
      <c r="C125" s="948" t="s">
        <v>464</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124</v>
      </c>
      <c r="AB125" s="991"/>
      <c r="AC125" s="991"/>
      <c r="AD125" s="991"/>
      <c r="AE125" s="992"/>
      <c r="AF125" s="993" t="s">
        <v>124</v>
      </c>
      <c r="AG125" s="991"/>
      <c r="AH125" s="991"/>
      <c r="AI125" s="991"/>
      <c r="AJ125" s="992"/>
      <c r="AK125" s="993" t="s">
        <v>124</v>
      </c>
      <c r="AL125" s="991"/>
      <c r="AM125" s="991"/>
      <c r="AN125" s="991"/>
      <c r="AO125" s="992"/>
      <c r="AP125" s="994" t="s">
        <v>124</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479</v>
      </c>
      <c r="CL125" s="1040"/>
      <c r="CM125" s="1040"/>
      <c r="CN125" s="1040"/>
      <c r="CO125" s="1041"/>
      <c r="CP125" s="972" t="s">
        <v>480</v>
      </c>
      <c r="CQ125" s="921"/>
      <c r="CR125" s="921"/>
      <c r="CS125" s="921"/>
      <c r="CT125" s="921"/>
      <c r="CU125" s="921"/>
      <c r="CV125" s="921"/>
      <c r="CW125" s="921"/>
      <c r="CX125" s="921"/>
      <c r="CY125" s="921"/>
      <c r="CZ125" s="921"/>
      <c r="DA125" s="921"/>
      <c r="DB125" s="921"/>
      <c r="DC125" s="921"/>
      <c r="DD125" s="921"/>
      <c r="DE125" s="921"/>
      <c r="DF125" s="922"/>
      <c r="DG125" s="958" t="s">
        <v>124</v>
      </c>
      <c r="DH125" s="959"/>
      <c r="DI125" s="959"/>
      <c r="DJ125" s="959"/>
      <c r="DK125" s="959"/>
      <c r="DL125" s="959" t="s">
        <v>124</v>
      </c>
      <c r="DM125" s="959"/>
      <c r="DN125" s="959"/>
      <c r="DO125" s="959"/>
      <c r="DP125" s="959"/>
      <c r="DQ125" s="959" t="s">
        <v>124</v>
      </c>
      <c r="DR125" s="959"/>
      <c r="DS125" s="959"/>
      <c r="DT125" s="959"/>
      <c r="DU125" s="959"/>
      <c r="DV125" s="960" t="s">
        <v>444</v>
      </c>
      <c r="DW125" s="960"/>
      <c r="DX125" s="960"/>
      <c r="DY125" s="960"/>
      <c r="DZ125" s="961"/>
    </row>
    <row r="126" spans="1:130" s="226" customFormat="1" ht="26.25" customHeight="1" thickBot="1">
      <c r="A126" s="1091"/>
      <c r="B126" s="978"/>
      <c r="C126" s="948" t="s">
        <v>466</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v>144107</v>
      </c>
      <c r="AB126" s="991"/>
      <c r="AC126" s="991"/>
      <c r="AD126" s="991"/>
      <c r="AE126" s="992"/>
      <c r="AF126" s="993">
        <v>143802</v>
      </c>
      <c r="AG126" s="991"/>
      <c r="AH126" s="991"/>
      <c r="AI126" s="991"/>
      <c r="AJ126" s="992"/>
      <c r="AK126" s="993">
        <v>185862</v>
      </c>
      <c r="AL126" s="991"/>
      <c r="AM126" s="991"/>
      <c r="AN126" s="991"/>
      <c r="AO126" s="992"/>
      <c r="AP126" s="994">
        <v>0.3</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481</v>
      </c>
      <c r="CQ126" s="982"/>
      <c r="CR126" s="982"/>
      <c r="CS126" s="982"/>
      <c r="CT126" s="982"/>
      <c r="CU126" s="982"/>
      <c r="CV126" s="982"/>
      <c r="CW126" s="982"/>
      <c r="CX126" s="982"/>
      <c r="CY126" s="982"/>
      <c r="CZ126" s="982"/>
      <c r="DA126" s="982"/>
      <c r="DB126" s="982"/>
      <c r="DC126" s="982"/>
      <c r="DD126" s="982"/>
      <c r="DE126" s="982"/>
      <c r="DF126" s="983"/>
      <c r="DG126" s="951">
        <v>2039471</v>
      </c>
      <c r="DH126" s="952"/>
      <c r="DI126" s="952"/>
      <c r="DJ126" s="952"/>
      <c r="DK126" s="952"/>
      <c r="DL126" s="952">
        <v>1939814</v>
      </c>
      <c r="DM126" s="952"/>
      <c r="DN126" s="952"/>
      <c r="DO126" s="952"/>
      <c r="DP126" s="952"/>
      <c r="DQ126" s="952">
        <v>1676922</v>
      </c>
      <c r="DR126" s="952"/>
      <c r="DS126" s="952"/>
      <c r="DT126" s="952"/>
      <c r="DU126" s="952"/>
      <c r="DV126" s="953">
        <v>2.8</v>
      </c>
      <c r="DW126" s="953"/>
      <c r="DX126" s="953"/>
      <c r="DY126" s="953"/>
      <c r="DZ126" s="954"/>
    </row>
    <row r="127" spans="1:130" s="226" customFormat="1" ht="26.25" customHeight="1">
      <c r="A127" s="1092"/>
      <c r="B127" s="980"/>
      <c r="C127" s="1034" t="s">
        <v>482</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v>479</v>
      </c>
      <c r="AB127" s="991"/>
      <c r="AC127" s="991"/>
      <c r="AD127" s="991"/>
      <c r="AE127" s="992"/>
      <c r="AF127" s="993">
        <v>100</v>
      </c>
      <c r="AG127" s="991"/>
      <c r="AH127" s="991"/>
      <c r="AI127" s="991"/>
      <c r="AJ127" s="992"/>
      <c r="AK127" s="993">
        <v>219</v>
      </c>
      <c r="AL127" s="991"/>
      <c r="AM127" s="991"/>
      <c r="AN127" s="991"/>
      <c r="AO127" s="992"/>
      <c r="AP127" s="994">
        <v>0</v>
      </c>
      <c r="AQ127" s="995"/>
      <c r="AR127" s="995"/>
      <c r="AS127" s="995"/>
      <c r="AT127" s="996"/>
      <c r="AU127" s="262"/>
      <c r="AV127" s="262"/>
      <c r="AW127" s="262"/>
      <c r="AX127" s="1064" t="s">
        <v>483</v>
      </c>
      <c r="AY127" s="1065"/>
      <c r="AZ127" s="1065"/>
      <c r="BA127" s="1065"/>
      <c r="BB127" s="1065"/>
      <c r="BC127" s="1065"/>
      <c r="BD127" s="1065"/>
      <c r="BE127" s="1066"/>
      <c r="BF127" s="1067" t="s">
        <v>484</v>
      </c>
      <c r="BG127" s="1065"/>
      <c r="BH127" s="1065"/>
      <c r="BI127" s="1065"/>
      <c r="BJ127" s="1065"/>
      <c r="BK127" s="1065"/>
      <c r="BL127" s="1066"/>
      <c r="BM127" s="1067" t="s">
        <v>485</v>
      </c>
      <c r="BN127" s="1065"/>
      <c r="BO127" s="1065"/>
      <c r="BP127" s="1065"/>
      <c r="BQ127" s="1065"/>
      <c r="BR127" s="1065"/>
      <c r="BS127" s="1066"/>
      <c r="BT127" s="1067" t="s">
        <v>486</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487</v>
      </c>
      <c r="CQ127" s="982"/>
      <c r="CR127" s="982"/>
      <c r="CS127" s="982"/>
      <c r="CT127" s="982"/>
      <c r="CU127" s="982"/>
      <c r="CV127" s="982"/>
      <c r="CW127" s="982"/>
      <c r="CX127" s="982"/>
      <c r="CY127" s="982"/>
      <c r="CZ127" s="982"/>
      <c r="DA127" s="982"/>
      <c r="DB127" s="982"/>
      <c r="DC127" s="982"/>
      <c r="DD127" s="982"/>
      <c r="DE127" s="982"/>
      <c r="DF127" s="983"/>
      <c r="DG127" s="951" t="s">
        <v>441</v>
      </c>
      <c r="DH127" s="952"/>
      <c r="DI127" s="952"/>
      <c r="DJ127" s="952"/>
      <c r="DK127" s="952"/>
      <c r="DL127" s="952" t="s">
        <v>436</v>
      </c>
      <c r="DM127" s="952"/>
      <c r="DN127" s="952"/>
      <c r="DO127" s="952"/>
      <c r="DP127" s="952"/>
      <c r="DQ127" s="952" t="s">
        <v>444</v>
      </c>
      <c r="DR127" s="952"/>
      <c r="DS127" s="952"/>
      <c r="DT127" s="952"/>
      <c r="DU127" s="952"/>
      <c r="DV127" s="953" t="s">
        <v>124</v>
      </c>
      <c r="DW127" s="953"/>
      <c r="DX127" s="953"/>
      <c r="DY127" s="953"/>
      <c r="DZ127" s="954"/>
    </row>
    <row r="128" spans="1:130" s="226" customFormat="1" ht="26.25" customHeight="1" thickBot="1">
      <c r="A128" s="1075" t="s">
        <v>488</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489</v>
      </c>
      <c r="X128" s="1077"/>
      <c r="Y128" s="1077"/>
      <c r="Z128" s="1078"/>
      <c r="AA128" s="1079">
        <v>2718732</v>
      </c>
      <c r="AB128" s="1080"/>
      <c r="AC128" s="1080"/>
      <c r="AD128" s="1080"/>
      <c r="AE128" s="1081"/>
      <c r="AF128" s="1082">
        <v>2891793</v>
      </c>
      <c r="AG128" s="1080"/>
      <c r="AH128" s="1080"/>
      <c r="AI128" s="1080"/>
      <c r="AJ128" s="1081"/>
      <c r="AK128" s="1082">
        <v>2722404</v>
      </c>
      <c r="AL128" s="1080"/>
      <c r="AM128" s="1080"/>
      <c r="AN128" s="1080"/>
      <c r="AO128" s="1081"/>
      <c r="AP128" s="1083"/>
      <c r="AQ128" s="1084"/>
      <c r="AR128" s="1084"/>
      <c r="AS128" s="1084"/>
      <c r="AT128" s="1085"/>
      <c r="AU128" s="262"/>
      <c r="AV128" s="262"/>
      <c r="AW128" s="262"/>
      <c r="AX128" s="920" t="s">
        <v>490</v>
      </c>
      <c r="AY128" s="921"/>
      <c r="AZ128" s="921"/>
      <c r="BA128" s="921"/>
      <c r="BB128" s="921"/>
      <c r="BC128" s="921"/>
      <c r="BD128" s="921"/>
      <c r="BE128" s="922"/>
      <c r="BF128" s="1086" t="s">
        <v>124</v>
      </c>
      <c r="BG128" s="1087"/>
      <c r="BH128" s="1087"/>
      <c r="BI128" s="1087"/>
      <c r="BJ128" s="1087"/>
      <c r="BK128" s="1087"/>
      <c r="BL128" s="1088"/>
      <c r="BM128" s="1086">
        <v>11.25</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491</v>
      </c>
      <c r="CQ128" s="1069"/>
      <c r="CR128" s="1069"/>
      <c r="CS128" s="1069"/>
      <c r="CT128" s="1069"/>
      <c r="CU128" s="1069"/>
      <c r="CV128" s="1069"/>
      <c r="CW128" s="1069"/>
      <c r="CX128" s="1069"/>
      <c r="CY128" s="1069"/>
      <c r="CZ128" s="1069"/>
      <c r="DA128" s="1069"/>
      <c r="DB128" s="1069"/>
      <c r="DC128" s="1069"/>
      <c r="DD128" s="1069"/>
      <c r="DE128" s="1069"/>
      <c r="DF128" s="1070"/>
      <c r="DG128" s="1071" t="s">
        <v>436</v>
      </c>
      <c r="DH128" s="1072"/>
      <c r="DI128" s="1072"/>
      <c r="DJ128" s="1072"/>
      <c r="DK128" s="1072"/>
      <c r="DL128" s="1072" t="s">
        <v>124</v>
      </c>
      <c r="DM128" s="1072"/>
      <c r="DN128" s="1072"/>
      <c r="DO128" s="1072"/>
      <c r="DP128" s="1072"/>
      <c r="DQ128" s="1072" t="s">
        <v>124</v>
      </c>
      <c r="DR128" s="1072"/>
      <c r="DS128" s="1072"/>
      <c r="DT128" s="1072"/>
      <c r="DU128" s="1072"/>
      <c r="DV128" s="1073" t="s">
        <v>124</v>
      </c>
      <c r="DW128" s="1073"/>
      <c r="DX128" s="1073"/>
      <c r="DY128" s="1073"/>
      <c r="DZ128" s="1074"/>
    </row>
    <row r="129" spans="1:131" s="226" customFormat="1" ht="26.25" customHeight="1">
      <c r="A129" s="962" t="s">
        <v>101</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492</v>
      </c>
      <c r="X129" s="1106"/>
      <c r="Y129" s="1106"/>
      <c r="Z129" s="1107"/>
      <c r="AA129" s="990">
        <v>72627075</v>
      </c>
      <c r="AB129" s="991"/>
      <c r="AC129" s="991"/>
      <c r="AD129" s="991"/>
      <c r="AE129" s="992"/>
      <c r="AF129" s="993">
        <v>71392983</v>
      </c>
      <c r="AG129" s="991"/>
      <c r="AH129" s="991"/>
      <c r="AI129" s="991"/>
      <c r="AJ129" s="992"/>
      <c r="AK129" s="993">
        <v>70806025</v>
      </c>
      <c r="AL129" s="991"/>
      <c r="AM129" s="991"/>
      <c r="AN129" s="991"/>
      <c r="AO129" s="992"/>
      <c r="AP129" s="1108"/>
      <c r="AQ129" s="1109"/>
      <c r="AR129" s="1109"/>
      <c r="AS129" s="1109"/>
      <c r="AT129" s="1110"/>
      <c r="AU129" s="264"/>
      <c r="AV129" s="264"/>
      <c r="AW129" s="264"/>
      <c r="AX129" s="1099" t="s">
        <v>493</v>
      </c>
      <c r="AY129" s="982"/>
      <c r="AZ129" s="982"/>
      <c r="BA129" s="982"/>
      <c r="BB129" s="982"/>
      <c r="BC129" s="982"/>
      <c r="BD129" s="982"/>
      <c r="BE129" s="983"/>
      <c r="BF129" s="1100" t="s">
        <v>444</v>
      </c>
      <c r="BG129" s="1101"/>
      <c r="BH129" s="1101"/>
      <c r="BI129" s="1101"/>
      <c r="BJ129" s="1101"/>
      <c r="BK129" s="1101"/>
      <c r="BL129" s="1102"/>
      <c r="BM129" s="1100">
        <v>16.25</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62" t="s">
        <v>494</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495</v>
      </c>
      <c r="X130" s="1106"/>
      <c r="Y130" s="1106"/>
      <c r="Z130" s="1107"/>
      <c r="AA130" s="990">
        <v>11286863</v>
      </c>
      <c r="AB130" s="991"/>
      <c r="AC130" s="991"/>
      <c r="AD130" s="991"/>
      <c r="AE130" s="992"/>
      <c r="AF130" s="993">
        <v>11041177</v>
      </c>
      <c r="AG130" s="991"/>
      <c r="AH130" s="991"/>
      <c r="AI130" s="991"/>
      <c r="AJ130" s="992"/>
      <c r="AK130" s="993">
        <v>11052792</v>
      </c>
      <c r="AL130" s="991"/>
      <c r="AM130" s="991"/>
      <c r="AN130" s="991"/>
      <c r="AO130" s="992"/>
      <c r="AP130" s="1108"/>
      <c r="AQ130" s="1109"/>
      <c r="AR130" s="1109"/>
      <c r="AS130" s="1109"/>
      <c r="AT130" s="1110"/>
      <c r="AU130" s="264"/>
      <c r="AV130" s="264"/>
      <c r="AW130" s="264"/>
      <c r="AX130" s="1099" t="s">
        <v>496</v>
      </c>
      <c r="AY130" s="982"/>
      <c r="AZ130" s="982"/>
      <c r="BA130" s="982"/>
      <c r="BB130" s="982"/>
      <c r="BC130" s="982"/>
      <c r="BD130" s="982"/>
      <c r="BE130" s="983"/>
      <c r="BF130" s="1136">
        <v>7.9</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497</v>
      </c>
      <c r="X131" s="1144"/>
      <c r="Y131" s="1144"/>
      <c r="Z131" s="1145"/>
      <c r="AA131" s="1037">
        <v>61340212</v>
      </c>
      <c r="AB131" s="1016"/>
      <c r="AC131" s="1016"/>
      <c r="AD131" s="1016"/>
      <c r="AE131" s="1017"/>
      <c r="AF131" s="1015">
        <v>60351806</v>
      </c>
      <c r="AG131" s="1016"/>
      <c r="AH131" s="1016"/>
      <c r="AI131" s="1016"/>
      <c r="AJ131" s="1017"/>
      <c r="AK131" s="1015">
        <v>59753233</v>
      </c>
      <c r="AL131" s="1016"/>
      <c r="AM131" s="1016"/>
      <c r="AN131" s="1016"/>
      <c r="AO131" s="1017"/>
      <c r="AP131" s="1146"/>
      <c r="AQ131" s="1147"/>
      <c r="AR131" s="1147"/>
      <c r="AS131" s="1147"/>
      <c r="AT131" s="1148"/>
      <c r="AU131" s="264"/>
      <c r="AV131" s="264"/>
      <c r="AW131" s="264"/>
      <c r="AX131" s="1118" t="s">
        <v>498</v>
      </c>
      <c r="AY131" s="1069"/>
      <c r="AZ131" s="1069"/>
      <c r="BA131" s="1069"/>
      <c r="BB131" s="1069"/>
      <c r="BC131" s="1069"/>
      <c r="BD131" s="1069"/>
      <c r="BE131" s="1070"/>
      <c r="BF131" s="1119">
        <v>61.1</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25" t="s">
        <v>499</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500</v>
      </c>
      <c r="W132" s="1129"/>
      <c r="X132" s="1129"/>
      <c r="Y132" s="1129"/>
      <c r="Z132" s="1130"/>
      <c r="AA132" s="1131">
        <v>7.8567433060000003</v>
      </c>
      <c r="AB132" s="1132"/>
      <c r="AC132" s="1132"/>
      <c r="AD132" s="1132"/>
      <c r="AE132" s="1133"/>
      <c r="AF132" s="1134">
        <v>7.7534589470000004</v>
      </c>
      <c r="AG132" s="1132"/>
      <c r="AH132" s="1132"/>
      <c r="AI132" s="1132"/>
      <c r="AJ132" s="1133"/>
      <c r="AK132" s="1134">
        <v>8.1250616180000002</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501</v>
      </c>
      <c r="W133" s="1112"/>
      <c r="X133" s="1112"/>
      <c r="Y133" s="1112"/>
      <c r="Z133" s="1113"/>
      <c r="AA133" s="1114">
        <v>7.7</v>
      </c>
      <c r="AB133" s="1115"/>
      <c r="AC133" s="1115"/>
      <c r="AD133" s="1115"/>
      <c r="AE133" s="1116"/>
      <c r="AF133" s="1114">
        <v>7.5</v>
      </c>
      <c r="AG133" s="1115"/>
      <c r="AH133" s="1115"/>
      <c r="AI133" s="1115"/>
      <c r="AJ133" s="1116"/>
      <c r="AK133" s="1114">
        <v>7.9</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cP/vbzltdtQmrdxXncfHvxX7Fqd6wRgtXqbmab5AaCFRfRb28FHencZT2SKiuu6egYWhKvFrFfWz45+keEXmeA==" saltValue="MsEhKiYZ+l9jd+KA2ec++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502</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iUc5czVJf0Re9ksfRGTe4Obw4j8zZ+643HalZhUHHPdWpNNBz+GtzG8BFMlpTto2IEzmJnuWnOtpgqcQZPGycw==" saltValue="OTcHjMx61nXJo8o+GkxjP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yuwWmO0dLVhE0UwBnfIvi4oH1866tkbgqpF2BgiIsETNfVY1TZ/5zI6DBThDUzG4MWw03nX77JIXdtI83St4SA==" saltValue="p8MyYACldKwZl9Zlhu1F1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504</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505</v>
      </c>
      <c r="AP7" s="283"/>
      <c r="AQ7" s="284" t="s">
        <v>506</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507</v>
      </c>
      <c r="AQ8" s="290" t="s">
        <v>508</v>
      </c>
      <c r="AR8" s="291" t="s">
        <v>509</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510</v>
      </c>
      <c r="AL9" s="1155"/>
      <c r="AM9" s="1155"/>
      <c r="AN9" s="1156"/>
      <c r="AO9" s="292">
        <v>17432913</v>
      </c>
      <c r="AP9" s="292">
        <v>66406</v>
      </c>
      <c r="AQ9" s="293">
        <v>57800</v>
      </c>
      <c r="AR9" s="294">
        <v>14.9</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511</v>
      </c>
      <c r="AL10" s="1155"/>
      <c r="AM10" s="1155"/>
      <c r="AN10" s="1156"/>
      <c r="AO10" s="295">
        <v>351371</v>
      </c>
      <c r="AP10" s="295">
        <v>1338</v>
      </c>
      <c r="AQ10" s="296">
        <v>2573</v>
      </c>
      <c r="AR10" s="297">
        <v>-48</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512</v>
      </c>
      <c r="AL11" s="1155"/>
      <c r="AM11" s="1155"/>
      <c r="AN11" s="1156"/>
      <c r="AO11" s="295">
        <v>842</v>
      </c>
      <c r="AP11" s="295">
        <v>3</v>
      </c>
      <c r="AQ11" s="296">
        <v>1586</v>
      </c>
      <c r="AR11" s="297">
        <v>-99.8</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513</v>
      </c>
      <c r="AL12" s="1155"/>
      <c r="AM12" s="1155"/>
      <c r="AN12" s="1156"/>
      <c r="AO12" s="295">
        <v>1057414</v>
      </c>
      <c r="AP12" s="295">
        <v>4028</v>
      </c>
      <c r="AQ12" s="296">
        <v>532</v>
      </c>
      <c r="AR12" s="297">
        <v>657.1</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514</v>
      </c>
      <c r="AL13" s="1155"/>
      <c r="AM13" s="1155"/>
      <c r="AN13" s="1156"/>
      <c r="AO13" s="295" t="s">
        <v>515</v>
      </c>
      <c r="AP13" s="295" t="s">
        <v>515</v>
      </c>
      <c r="AQ13" s="296">
        <v>18</v>
      </c>
      <c r="AR13" s="297" t="s">
        <v>515</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516</v>
      </c>
      <c r="AL14" s="1155"/>
      <c r="AM14" s="1155"/>
      <c r="AN14" s="1156"/>
      <c r="AO14" s="295">
        <v>843594</v>
      </c>
      <c r="AP14" s="295">
        <v>3213</v>
      </c>
      <c r="AQ14" s="296">
        <v>1833</v>
      </c>
      <c r="AR14" s="297">
        <v>75.3</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517</v>
      </c>
      <c r="AL15" s="1155"/>
      <c r="AM15" s="1155"/>
      <c r="AN15" s="1156"/>
      <c r="AO15" s="295">
        <v>319449</v>
      </c>
      <c r="AP15" s="295">
        <v>1217</v>
      </c>
      <c r="AQ15" s="296">
        <v>1281</v>
      </c>
      <c r="AR15" s="297">
        <v>-5</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518</v>
      </c>
      <c r="AL16" s="1158"/>
      <c r="AM16" s="1158"/>
      <c r="AN16" s="1159"/>
      <c r="AO16" s="295">
        <v>-1623127</v>
      </c>
      <c r="AP16" s="295">
        <v>-6183</v>
      </c>
      <c r="AQ16" s="296">
        <v>-4437</v>
      </c>
      <c r="AR16" s="297">
        <v>39.4</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181</v>
      </c>
      <c r="AL17" s="1158"/>
      <c r="AM17" s="1158"/>
      <c r="AN17" s="1159"/>
      <c r="AO17" s="295">
        <v>18382456</v>
      </c>
      <c r="AP17" s="295">
        <v>70023</v>
      </c>
      <c r="AQ17" s="296">
        <v>61185</v>
      </c>
      <c r="AR17" s="297">
        <v>14.4</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519</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520</v>
      </c>
      <c r="AP20" s="303" t="s">
        <v>521</v>
      </c>
      <c r="AQ20" s="304" t="s">
        <v>522</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523</v>
      </c>
      <c r="AL21" s="1150"/>
      <c r="AM21" s="1150"/>
      <c r="AN21" s="1151"/>
      <c r="AO21" s="307">
        <v>7.63</v>
      </c>
      <c r="AP21" s="308">
        <v>6.2</v>
      </c>
      <c r="AQ21" s="309">
        <v>1.43</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524</v>
      </c>
      <c r="AL22" s="1150"/>
      <c r="AM22" s="1150"/>
      <c r="AN22" s="1151"/>
      <c r="AO22" s="312">
        <v>97.8</v>
      </c>
      <c r="AP22" s="313">
        <v>100.2</v>
      </c>
      <c r="AQ22" s="314">
        <v>-2.4</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526</v>
      </c>
      <c r="AO27" s="273"/>
      <c r="AP27" s="273"/>
      <c r="AQ27" s="273"/>
      <c r="AR27" s="273"/>
      <c r="AS27" s="273"/>
      <c r="AT27" s="273"/>
    </row>
    <row r="28" spans="1:46" ht="17.25">
      <c r="A28" s="274" t="s">
        <v>527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528</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505</v>
      </c>
      <c r="AP30" s="283"/>
      <c r="AQ30" s="284" t="s">
        <v>506</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507</v>
      </c>
      <c r="AQ31" s="290" t="s">
        <v>508</v>
      </c>
      <c r="AR31" s="291" t="s">
        <v>509</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529</v>
      </c>
      <c r="AL32" s="1166"/>
      <c r="AM32" s="1166"/>
      <c r="AN32" s="1167"/>
      <c r="AO32" s="322">
        <v>15480397</v>
      </c>
      <c r="AP32" s="322">
        <v>58969</v>
      </c>
      <c r="AQ32" s="323">
        <v>37891</v>
      </c>
      <c r="AR32" s="324">
        <v>55.6</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530</v>
      </c>
      <c r="AL33" s="1166"/>
      <c r="AM33" s="1166"/>
      <c r="AN33" s="1167"/>
      <c r="AO33" s="322" t="s">
        <v>515</v>
      </c>
      <c r="AP33" s="322" t="s">
        <v>515</v>
      </c>
      <c r="AQ33" s="323">
        <v>3</v>
      </c>
      <c r="AR33" s="324" t="s">
        <v>515</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531</v>
      </c>
      <c r="AL34" s="1166"/>
      <c r="AM34" s="1166"/>
      <c r="AN34" s="1167"/>
      <c r="AO34" s="322" t="s">
        <v>515</v>
      </c>
      <c r="AP34" s="322" t="s">
        <v>515</v>
      </c>
      <c r="AQ34" s="323">
        <v>103</v>
      </c>
      <c r="AR34" s="324" t="s">
        <v>515</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532</v>
      </c>
      <c r="AL35" s="1166"/>
      <c r="AM35" s="1166"/>
      <c r="AN35" s="1167"/>
      <c r="AO35" s="322">
        <v>2962612</v>
      </c>
      <c r="AP35" s="322">
        <v>11285</v>
      </c>
      <c r="AQ35" s="323">
        <v>9138</v>
      </c>
      <c r="AR35" s="324">
        <v>23.5</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533</v>
      </c>
      <c r="AL36" s="1166"/>
      <c r="AM36" s="1166"/>
      <c r="AN36" s="1167"/>
      <c r="AO36" s="322" t="s">
        <v>515</v>
      </c>
      <c r="AP36" s="322" t="s">
        <v>515</v>
      </c>
      <c r="AQ36" s="323">
        <v>348</v>
      </c>
      <c r="AR36" s="324" t="s">
        <v>515</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534</v>
      </c>
      <c r="AL37" s="1166"/>
      <c r="AM37" s="1166"/>
      <c r="AN37" s="1167"/>
      <c r="AO37" s="322">
        <v>186081</v>
      </c>
      <c r="AP37" s="322">
        <v>709</v>
      </c>
      <c r="AQ37" s="323">
        <v>851</v>
      </c>
      <c r="AR37" s="324">
        <v>-16.7</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535</v>
      </c>
      <c r="AL38" s="1169"/>
      <c r="AM38" s="1169"/>
      <c r="AN38" s="1170"/>
      <c r="AO38" s="325">
        <v>1093</v>
      </c>
      <c r="AP38" s="325">
        <v>4</v>
      </c>
      <c r="AQ38" s="326">
        <v>1</v>
      </c>
      <c r="AR38" s="314">
        <v>300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536</v>
      </c>
      <c r="AL39" s="1169"/>
      <c r="AM39" s="1169"/>
      <c r="AN39" s="1170"/>
      <c r="AO39" s="322">
        <v>-2722404</v>
      </c>
      <c r="AP39" s="322">
        <v>-10370</v>
      </c>
      <c r="AQ39" s="323">
        <v>-8418</v>
      </c>
      <c r="AR39" s="324">
        <v>23.2</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537</v>
      </c>
      <c r="AL40" s="1166"/>
      <c r="AM40" s="1166"/>
      <c r="AN40" s="1167"/>
      <c r="AO40" s="322">
        <v>-11052792</v>
      </c>
      <c r="AP40" s="322">
        <v>-42103</v>
      </c>
      <c r="AQ40" s="323">
        <v>-29250</v>
      </c>
      <c r="AR40" s="324">
        <v>43.9</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294</v>
      </c>
      <c r="AL41" s="1172"/>
      <c r="AM41" s="1172"/>
      <c r="AN41" s="1173"/>
      <c r="AO41" s="322">
        <v>4854987</v>
      </c>
      <c r="AP41" s="322">
        <v>18494</v>
      </c>
      <c r="AQ41" s="323">
        <v>10666</v>
      </c>
      <c r="AR41" s="324">
        <v>73.400000000000006</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538</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540</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505</v>
      </c>
      <c r="AN49" s="1162" t="s">
        <v>541</v>
      </c>
      <c r="AO49" s="1163"/>
      <c r="AP49" s="1163"/>
      <c r="AQ49" s="1163"/>
      <c r="AR49" s="1164"/>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542</v>
      </c>
      <c r="AO50" s="339" t="s">
        <v>543</v>
      </c>
      <c r="AP50" s="340" t="s">
        <v>544</v>
      </c>
      <c r="AQ50" s="341" t="s">
        <v>545</v>
      </c>
      <c r="AR50" s="342" t="s">
        <v>546</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547</v>
      </c>
      <c r="AL51" s="335"/>
      <c r="AM51" s="343">
        <v>16489949</v>
      </c>
      <c r="AN51" s="344">
        <v>60076</v>
      </c>
      <c r="AO51" s="345">
        <v>74.5</v>
      </c>
      <c r="AP51" s="346">
        <v>47677</v>
      </c>
      <c r="AQ51" s="347">
        <v>14.3</v>
      </c>
      <c r="AR51" s="348">
        <v>60.2</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548</v>
      </c>
      <c r="AM52" s="351">
        <v>9541539</v>
      </c>
      <c r="AN52" s="352">
        <v>34762</v>
      </c>
      <c r="AO52" s="353">
        <v>81.3</v>
      </c>
      <c r="AP52" s="354">
        <v>23360</v>
      </c>
      <c r="AQ52" s="355">
        <v>2.7</v>
      </c>
      <c r="AR52" s="356">
        <v>78.599999999999994</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549</v>
      </c>
      <c r="AL53" s="335"/>
      <c r="AM53" s="343">
        <v>18298350</v>
      </c>
      <c r="AN53" s="344">
        <v>67402</v>
      </c>
      <c r="AO53" s="345">
        <v>12.2</v>
      </c>
      <c r="AP53" s="346">
        <v>51613</v>
      </c>
      <c r="AQ53" s="347">
        <v>8.3000000000000007</v>
      </c>
      <c r="AR53" s="348">
        <v>3.9</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548</v>
      </c>
      <c r="AM54" s="351">
        <v>7448795</v>
      </c>
      <c r="AN54" s="352">
        <v>27438</v>
      </c>
      <c r="AO54" s="353">
        <v>-21.1</v>
      </c>
      <c r="AP54" s="354">
        <v>25872</v>
      </c>
      <c r="AQ54" s="355">
        <v>10.8</v>
      </c>
      <c r="AR54" s="356">
        <v>-31.9</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550</v>
      </c>
      <c r="AL55" s="335"/>
      <c r="AM55" s="343">
        <v>15281275</v>
      </c>
      <c r="AN55" s="344">
        <v>56889</v>
      </c>
      <c r="AO55" s="345">
        <v>-15.6</v>
      </c>
      <c r="AP55" s="346">
        <v>50880</v>
      </c>
      <c r="AQ55" s="347">
        <v>-1.4</v>
      </c>
      <c r="AR55" s="348">
        <v>-14.2</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548</v>
      </c>
      <c r="AM56" s="351">
        <v>6339175</v>
      </c>
      <c r="AN56" s="352">
        <v>23599</v>
      </c>
      <c r="AO56" s="353">
        <v>-14</v>
      </c>
      <c r="AP56" s="354">
        <v>27819</v>
      </c>
      <c r="AQ56" s="355">
        <v>7.5</v>
      </c>
      <c r="AR56" s="356">
        <v>-21.5</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551</v>
      </c>
      <c r="AL57" s="335"/>
      <c r="AM57" s="343">
        <v>13179005</v>
      </c>
      <c r="AN57" s="344">
        <v>49638</v>
      </c>
      <c r="AO57" s="345">
        <v>-12.7</v>
      </c>
      <c r="AP57" s="346">
        <v>46395</v>
      </c>
      <c r="AQ57" s="347">
        <v>-8.8000000000000007</v>
      </c>
      <c r="AR57" s="348">
        <v>-3.9</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548</v>
      </c>
      <c r="AM58" s="351">
        <v>5780846</v>
      </c>
      <c r="AN58" s="352">
        <v>21773</v>
      </c>
      <c r="AO58" s="353">
        <v>-7.7</v>
      </c>
      <c r="AP58" s="354">
        <v>26304</v>
      </c>
      <c r="AQ58" s="355">
        <v>-5.4</v>
      </c>
      <c r="AR58" s="356">
        <v>-2.2999999999999998</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552</v>
      </c>
      <c r="AL59" s="335"/>
      <c r="AM59" s="343">
        <v>14052271</v>
      </c>
      <c r="AN59" s="344">
        <v>53529</v>
      </c>
      <c r="AO59" s="345">
        <v>7.8</v>
      </c>
      <c r="AP59" s="346">
        <v>48088</v>
      </c>
      <c r="AQ59" s="347">
        <v>3.6</v>
      </c>
      <c r="AR59" s="348">
        <v>4.2</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548</v>
      </c>
      <c r="AM60" s="351">
        <v>6707095</v>
      </c>
      <c r="AN60" s="352">
        <v>25549</v>
      </c>
      <c r="AO60" s="353">
        <v>17.3</v>
      </c>
      <c r="AP60" s="354">
        <v>25183</v>
      </c>
      <c r="AQ60" s="355">
        <v>-4.3</v>
      </c>
      <c r="AR60" s="356">
        <v>21.6</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553</v>
      </c>
      <c r="AL61" s="357"/>
      <c r="AM61" s="358">
        <v>15460170</v>
      </c>
      <c r="AN61" s="359">
        <v>57507</v>
      </c>
      <c r="AO61" s="360">
        <v>13.2</v>
      </c>
      <c r="AP61" s="361">
        <v>48931</v>
      </c>
      <c r="AQ61" s="362">
        <v>3.2</v>
      </c>
      <c r="AR61" s="348">
        <v>10</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548</v>
      </c>
      <c r="AM62" s="351">
        <v>7163490</v>
      </c>
      <c r="AN62" s="352">
        <v>26624</v>
      </c>
      <c r="AO62" s="353">
        <v>11.2</v>
      </c>
      <c r="AP62" s="354">
        <v>25708</v>
      </c>
      <c r="AQ62" s="355">
        <v>2.2999999999999998</v>
      </c>
      <c r="AR62" s="356">
        <v>8.9</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RQxiC6DyvxOGDyk86LG6LA5m7QuuSUBi7YlrCwfW5XnZJaoSiwUmA1UbCNbS2PX+5sOy6r+EkGIlr4XtNJ/CCA==" saltValue="/sQkgf3zshaPfMCeSgb7K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555</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JiqA9dQfNpc1lMfhi0ch+N8BaYU3qNjO0s73py2la+U+quBZNe1MvjUCzWNQPlPeCXea99NdSzWe894U060OUg==" saltValue="0F2UYEFTf2kODFhluv2yi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X5dIvHZCpiUqcqtEtLNSoXXiYdpnazKZ8hFmM7UJV+sk8jG9ZZfadE8lkNcLK39SREk9A45IFUhnUz28VmzdsQ==" saltValue="hNtkIteoCrEi2WoPkCAwZ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557</v>
      </c>
      <c r="G46" s="8" t="s">
        <v>558</v>
      </c>
      <c r="H46" s="8" t="s">
        <v>559</v>
      </c>
      <c r="I46" s="8" t="s">
        <v>560</v>
      </c>
      <c r="J46" s="9" t="s">
        <v>561</v>
      </c>
    </row>
    <row r="47" spans="2:10" ht="57.75" customHeight="1">
      <c r="B47" s="10"/>
      <c r="C47" s="1174" t="s">
        <v>3</v>
      </c>
      <c r="D47" s="1174"/>
      <c r="E47" s="1175"/>
      <c r="F47" s="11">
        <v>0.52</v>
      </c>
      <c r="G47" s="12">
        <v>1.55</v>
      </c>
      <c r="H47" s="12">
        <v>3.41</v>
      </c>
      <c r="I47" s="12">
        <v>5.1100000000000003</v>
      </c>
      <c r="J47" s="13">
        <v>7.39</v>
      </c>
    </row>
    <row r="48" spans="2:10" ht="57.75" customHeight="1">
      <c r="B48" s="14"/>
      <c r="C48" s="1176" t="s">
        <v>4</v>
      </c>
      <c r="D48" s="1176"/>
      <c r="E48" s="1177"/>
      <c r="F48" s="15">
        <v>2.14</v>
      </c>
      <c r="G48" s="16">
        <v>3.66</v>
      </c>
      <c r="H48" s="16">
        <v>3.3</v>
      </c>
      <c r="I48" s="16">
        <v>2.14</v>
      </c>
      <c r="J48" s="17">
        <v>1.31</v>
      </c>
    </row>
    <row r="49" spans="2:10" ht="57.75" customHeight="1" thickBot="1">
      <c r="B49" s="18"/>
      <c r="C49" s="1178" t="s">
        <v>5</v>
      </c>
      <c r="D49" s="1178"/>
      <c r="E49" s="1179"/>
      <c r="F49" s="19">
        <v>0.55000000000000004</v>
      </c>
      <c r="G49" s="20">
        <v>2.56</v>
      </c>
      <c r="H49" s="20">
        <v>1.48</v>
      </c>
      <c r="I49" s="20">
        <v>0.66</v>
      </c>
      <c r="J49" s="21">
        <v>1.48</v>
      </c>
    </row>
    <row r="50" spans="2:10" ht="13.5" customHeight="1"/>
    <row r="51" spans="2:10" ht="13.5" hidden="1" customHeight="1"/>
    <row r="52" spans="2:10" ht="13.5" hidden="1" customHeight="1"/>
    <row r="53" spans="2:10" ht="13.5" hidden="1" customHeight="1"/>
  </sheetData>
  <sheetProtection algorithmName="SHA-512" hashValue="SBnfpj/kZkD0tdM9rL4D3RWCst1Q4o56yPH0b3GXjBftb0DGTpauWXRCbnnwmgq9yy1/69NMiC5kb7OQQzVT+w==" saltValue="v/FX9PBTCkYYV5NHaVHb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tsushima</cp:lastModifiedBy>
  <cp:lastPrinted>2019-03-04T08:19:22Z</cp:lastPrinted>
  <dcterms:created xsi:type="dcterms:W3CDTF">2019-02-14T00:53:33Z</dcterms:created>
  <dcterms:modified xsi:type="dcterms:W3CDTF">2019-10-30T11:55:18Z</dcterms:modified>
  <cp:category/>
</cp:coreProperties>
</file>