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10.2.49.120\disk1\04 照会・回答\01 照会中\20220119 〆0120FW 【依頼：120〆】公営企業に係る経営比較分析表（令和2年度決算）の分析等について\０２　庶務回答\"/>
    </mc:Choice>
  </mc:AlternateContent>
  <xr:revisionPtr revIDLastSave="0" documentId="13_ncr:1_{99BFA79C-CB3A-40B1-B624-21DD67EECBA4}" xr6:coauthVersionLast="36" xr6:coauthVersionMax="36" xr10:uidLastSave="{00000000-0000-0000-0000-000000000000}"/>
  <workbookProtection workbookAlgorithmName="SHA-512" workbookHashValue="kIgK8TY8ub+N6yMfGSYPbqoQXLuP8kWJhxZuxgEMjAostrM5dgZMDEXl5u5yiVNf4kvEXnHyv/DIEyPI3j1KfQ==" workbookSaltValue="qbQNpp5mA/LT376qwFuKpw==" workbookSpinCount="100000" lockStructure="1"/>
  <bookViews>
    <workbookView xWindow="0" yWindow="0" windowWidth="15360" windowHeight="7632"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AT6" i="5"/>
  <c r="L16" i="4" s="1"/>
  <c r="AS6" i="5"/>
  <c r="J16" i="4" s="1"/>
  <c r="AR6" i="5"/>
  <c r="AQ6" i="5"/>
  <c r="AP6" i="5"/>
  <c r="AO6" i="5"/>
  <c r="L15" i="4" s="1"/>
  <c r="AN6" i="5"/>
  <c r="AM6" i="5"/>
  <c r="AL6" i="5"/>
  <c r="F15" i="4" s="1"/>
  <c r="AK6" i="5"/>
  <c r="N14" i="4" s="1"/>
  <c r="AJ6" i="5"/>
  <c r="AI6" i="5"/>
  <c r="AH6" i="5"/>
  <c r="AG6" i="5"/>
  <c r="F14" i="4" s="1"/>
  <c r="AF6" i="5"/>
  <c r="AE6" i="5"/>
  <c r="AD6" i="5"/>
  <c r="J13" i="4" s="1"/>
  <c r="AC6" i="5"/>
  <c r="H13" i="4" s="1"/>
  <c r="AB6" i="5"/>
  <c r="AA6" i="5"/>
  <c r="Z6" i="5"/>
  <c r="Y6" i="5"/>
  <c r="J12" i="4" s="1"/>
  <c r="X6" i="5"/>
  <c r="W6" i="5"/>
  <c r="V6" i="5"/>
  <c r="F9" i="4" s="1"/>
  <c r="U6" i="5"/>
  <c r="T6" i="5"/>
  <c r="S6" i="5"/>
  <c r="R6" i="5"/>
  <c r="Q6" i="5"/>
  <c r="B7" i="4" s="1"/>
  <c r="P6" i="5"/>
  <c r="O6" i="5"/>
  <c r="J5" i="4" s="1"/>
  <c r="N6" i="5"/>
  <c r="M6" i="5"/>
  <c r="GN8" i="5" s="1"/>
  <c r="L6" i="5"/>
  <c r="K6" i="5"/>
  <c r="J6" i="5"/>
  <c r="I6" i="5"/>
  <c r="B3" i="4" s="1"/>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C123" i="4"/>
  <c r="L19" i="4"/>
  <c r="F19" i="4"/>
  <c r="N16" i="4"/>
  <c r="H16" i="4"/>
  <c r="F16" i="4"/>
  <c r="N15" i="4"/>
  <c r="J15" i="4"/>
  <c r="H15" i="4"/>
  <c r="L14" i="4"/>
  <c r="J14" i="4"/>
  <c r="H14" i="4"/>
  <c r="N13" i="4"/>
  <c r="L13" i="4"/>
  <c r="F13" i="4"/>
  <c r="N12" i="4"/>
  <c r="L12" i="4"/>
  <c r="H12" i="4"/>
  <c r="F12" i="4"/>
  <c r="N7" i="4"/>
  <c r="N5" i="4"/>
  <c r="F5" i="4"/>
  <c r="B5" i="4"/>
  <c r="N3" i="4"/>
  <c r="J3" i="4"/>
  <c r="F3" i="4"/>
  <c r="B1" i="4"/>
  <c r="FT8" i="5" l="1"/>
  <c r="EZ8" i="5"/>
  <c r="GP18" i="5"/>
  <c r="GR12" i="5"/>
  <c r="GN12" i="5"/>
  <c r="GO18" i="5"/>
  <c r="GQ12" i="5"/>
  <c r="GR18" i="5"/>
  <c r="GN18" i="5"/>
  <c r="GP12" i="5"/>
  <c r="GQ18" i="5"/>
  <c r="GO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10" i="5"/>
  <c r="FB18" i="5"/>
  <c r="FD12" i="5"/>
  <c r="EZ12" i="5"/>
  <c r="FA18" i="5"/>
  <c r="FC12" i="5"/>
  <c r="FD18" i="5"/>
  <c r="EZ18" i="5"/>
  <c r="FB12" i="5"/>
  <c r="FC18" i="5"/>
  <c r="FA12" i="5"/>
  <c r="FX18" i="5"/>
  <c r="FT18" i="5"/>
  <c r="FV12" i="5"/>
  <c r="FW18" i="5"/>
  <c r="FU12" i="5"/>
  <c r="FV18" i="5"/>
  <c r="FX12" i="5"/>
  <c r="FT12" i="5"/>
  <c r="FU18" i="5"/>
  <c r="FW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ML10" i="5"/>
  <c r="MB10" i="5"/>
  <c r="LR10" i="5"/>
  <c r="LH10" i="5"/>
  <c r="JS10" i="5"/>
  <c r="ID10" i="5"/>
  <c r="GO10" i="5"/>
  <c r="FA10" i="5"/>
  <c r="DL10" i="5"/>
  <c r="BV10" i="5"/>
  <c r="H11" i="4"/>
  <c r="KX10" i="5"/>
  <c r="JI10" i="5"/>
  <c r="HT10" i="5"/>
  <c r="GE10" i="5"/>
  <c r="EP10" i="5"/>
  <c r="DB10" i="5"/>
  <c r="BK10" i="5"/>
  <c r="FK18" i="5"/>
  <c r="FM12" i="5"/>
  <c r="FN18" i="5"/>
  <c r="FJ18" i="5"/>
  <c r="FL12" i="5"/>
  <c r="FM18" i="5"/>
  <c r="FK12" i="5"/>
  <c r="FL18" i="5"/>
  <c r="FN12" i="5"/>
  <c r="FJ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alcChain>
</file>

<file path=xl/sharedStrings.xml><?xml version="1.0" encoding="utf-8"?>
<sst xmlns="http://schemas.openxmlformats.org/spreadsheetml/2006/main" count="995" uniqueCount="265">
  <si>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</si>
  <si>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</si>
  <si>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</si>
  <si>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</si>
  <si>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</si>
  <si>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</si>
  <si>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</si>
  <si>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</si>
  <si>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</si>
  <si>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</si>
  <si>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</si>
  <si>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</si>
  <si>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</si>
  <si>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</si>
  <si>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</si>
  <si>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</si>
  <si>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</si>
  <si>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</si>
  <si>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</si>
  <si>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</si>
  <si>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</si>
  <si>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</si>
  <si>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</si>
  <si>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</si>
  <si>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</si>
  <si>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</si>
  <si>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</si>
  <si>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</si>
  <si>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</si>
  <si>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</si>
  <si>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</si>
  <si>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</si>
  <si>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</si>
  <si>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</si>
  <si>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</si>
  <si>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</si>
  <si>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</si>
  <si>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</si>
  <si>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</si>
  <si>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</si>
  <si>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</si>
  <si>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</si>
  <si>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</si>
  <si>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</si>
  <si>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</si>
  <si>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</si>
  <si>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</si>
  <si>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</si>
  <si>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</si>
  <si>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</si>
  <si>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</si>
  <si>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</si>
  <si>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</si>
  <si>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</si>
  <si>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</si>
  <si>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</si>
  <si>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</si>
  <si>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</si>
  <si>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</si>
  <si>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</si>
  <si>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</si>
  <si>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</si>
  <si>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</si>
  <si>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</si>
  <si>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</si>
  <si>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</si>
  <si>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</si>
  <si>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</si>
  <si>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</si>
  <si>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</si>
  <si>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</si>
  <si>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</si>
  <si>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</si>
  <si>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</si>
  <si>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</si>
  <si>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</si>
  <si>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</si>
  <si>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</si>
  <si>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</si>
  <si>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</si>
  <si>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</si>
  <si>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</si>
  <si>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</si>
  <si>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</si>
  <si>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</si>
  <si>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</si>
  <si>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</si>
  <si>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</si>
  <si>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</si>
  <si>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</si>
  <si>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</si>
  <si>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</si>
  <si>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</si>
  <si>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</si>
  <si>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</si>
  <si>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</si>
  <si>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</si>
  <si>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</si>
  <si>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</si>
  <si>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</si>
  <si>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</si>
  <si>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</si>
  <si>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</si>
  <si>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</si>
  <si>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</si>
  <si>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</si>
  <si>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</si>
  <si>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</si>
  <si>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</si>
  <si>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</si>
  <si>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</si>
  <si>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</si>
  <si>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</si>
  <si>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</si>
  <si>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</si>
  <si>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</si>
  <si>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</si>
  <si>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</si>
  <si>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</si>
  <si>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012025</t>
  </si>
  <si>
    <t>47</t>
  </si>
  <si>
    <t>04</t>
  </si>
  <si>
    <t>0</t>
  </si>
  <si>
    <t>000</t>
  </si>
  <si>
    <t>北海道　函館市</t>
  </si>
  <si>
    <t>法非適用</t>
  </si>
  <si>
    <t>電気事業</t>
  </si>
  <si>
    <t>非設置</t>
  </si>
  <si>
    <t>該当数値なし</t>
  </si>
  <si>
    <t>-</t>
  </si>
  <si>
    <t>令和１６年７月２８日　函館市新湊太陽光発電所</t>
  </si>
  <si>
    <t>無</t>
  </si>
  <si>
    <t>北海道電力株式会社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</si>
  <si>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</si>
  <si>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</si>
  <si>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</si>
  <si>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</si>
  <si>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</si>
  <si>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</si>
  <si>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</si>
  <si>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</si>
  <si>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</si>
  <si>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</si>
  <si>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</si>
  <si>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</si>
  <si>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</si>
  <si>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</si>
  <si>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</si>
  <si>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</si>
  <si>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</si>
  <si>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</si>
  <si>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</si>
  <si>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</si>
  <si>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</si>
  <si>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</si>
  <si>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</si>
  <si>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</si>
  <si>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</si>
  <si>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</si>
  <si>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</si>
  <si>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</si>
  <si>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</si>
  <si>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</si>
  <si>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</si>
  <si>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</si>
  <si>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</si>
  <si>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</si>
  <si>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</si>
  <si>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</si>
  <si>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</si>
  <si>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</si>
  <si>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</si>
  <si>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</si>
  <si>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</si>
  <si>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</si>
  <si>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</si>
  <si>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</si>
  <si>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</si>
  <si>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</si>
  <si>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</si>
  <si>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</si>
  <si>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</si>
  <si>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</si>
  <si>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</si>
  <si>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</si>
  <si>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</si>
  <si>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</si>
  <si>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</si>
  <si>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</si>
  <si>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</si>
  <si>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</si>
  <si>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</si>
  <si>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</si>
  <si>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</si>
  <si>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</si>
  <si>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</si>
  <si>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</si>
  <si>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</si>
  <si>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</si>
  <si>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</si>
  <si>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</si>
  <si>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</si>
  <si>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</si>
  <si>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</si>
  <si>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</si>
  <si>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</si>
  <si>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</si>
  <si>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</si>
  <si>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</si>
  <si>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</si>
  <si>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</si>
  <si>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</si>
  <si>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</si>
  <si>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</si>
  <si>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</si>
  <si>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</si>
  <si>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</si>
  <si>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</si>
  <si>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</si>
  <si>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</si>
  <si>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</si>
  <si>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</si>
  <si>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</si>
  <si>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</si>
  <si>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</si>
  <si>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</si>
  <si>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</si>
  <si>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</si>
  <si>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</si>
  <si>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</si>
  <si>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</si>
  <si>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</si>
  <si>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</si>
  <si>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</si>
  <si>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</si>
  <si>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</si>
  <si>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</si>
  <si>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</si>
  <si>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</si>
  <si>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</si>
  <si>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</si>
  <si>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</si>
  <si>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</si>
  <si>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</si>
  <si>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</si>
  <si>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</si>
  <si>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</si>
  <si>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</si>
  <si>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</si>
  <si>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</si>
  <si>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</si>
  <si>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</si>
  <si>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</si>
  <si>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</si>
  <si>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</si>
  <si>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</si>
  <si>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</si>
  <si>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</si>
  <si>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</si>
  <si>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</si>
  <si>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</si>
  <si>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歳入　売電収入　3,808,364円　前年度繰越金　956,307円　合計　4,764,671円…Ａ
歳出　事業費　798,653円　一般会計繰出金　3,200,000円　合計　3,998,653円…Ｂ
剰余金　Ａ－Ｂ　766,018円
剰余金については、現在、全額一般会計へ繰出しており、今後においても同様の方針である。</t>
    <phoneticPr fontId="5"/>
  </si>
  <si>
    <t xml:space="preserve">
発電・売電ともに順調であり、経営のリスクは低いと考えられる。
施設は平成２６年度に設置されたばかりであるため、これまで修繕費は発生しておらず、また、(株)ジャックスからの寄付によるものであることから、企業債を活用していない。
ただし、全収入がFITで占められており、FIT適用期間終了（R16）後は、収入が大きく変動するリスクを抱えている。</t>
    <phoneticPr fontId="5"/>
  </si>
  <si>
    <t xml:space="preserve">
全体的に順調であると考えている。
令和２（２０２０）年３月に函館市電気事業経営戦略（令和２～１１年度）を策定。
</t>
    <phoneticPr fontId="5"/>
  </si>
  <si>
    <t xml:space="preserve">
平成２７年度に風力発電事業を廃止し、太陽光発電事業のみを行っているが、発電・売電ともに順調であり、全ての指標が良好な数値を示している。
○収益的収支比率
　当該指標は単年度収支が黒字であることを示す100％以上となっていることが必要である。
　平成２８年度以降は100％を越える数値で推移すると考えており,平成２９年度は他会計への繰出金を計上する科目を改めたことにより,大幅に増加している。
○営業収支比率
　当該指標は単年度収支が黒字であることを示す100％以上となっていることが必要である。
　平成２８年度以降は100％を越える数値で推移すると考えており，平成２９年度は他会計への繰出金を計上する科目を改めたことにより,大幅に増加している。
○供給原価
　当該指標は販売電気料１MWhあたりについて，どれだけ費用が掛かっているかを表すものであり，明確な数値基準はないが，平均値と比較し分析を行うことができる。
　平成２８年度はほぼ平均に近い数値となっている。平成２９年度は他会計への繰出金を計上する科目を改めたことにより,大幅に減少している。
○ＥＢＩＴＤＡ
　当該指標は営業利益と同様に，その経年の推移を見て本業の収益が継続して成長しているかを判断するものであり，明確な数値基準はないが，平均値と比較し分析を行うことができる。
　平成２８年度はほぼ平均に近い数値となっている。平成２９年度は他会計への繰出金を計上する科目を改めたことにより,大幅に減少している。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</si>
</sst>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xf numFmtId="0" fontId="10" fillId="0" borderId="11" xfId="2" applyFont="1" applyBorder="1" applyAlignment="1" applyProtection="1">
      <alignment horizontal="center" vertical="center" shrinkToFi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137.6</c:v>
                </c:pt>
                <c:pt idx="1">
                  <c:v>879.9</c:v>
                </c:pt>
                <c:pt idx="2">
                  <c:v>949.4</c:v>
                </c:pt>
                <c:pt idx="3">
                  <c:v>497.4</c:v>
                </c:pt>
                <c:pt idx="4">
                  <c:v>476.6</c:v>
                </c:pt>
              </c:numCache>
            </c:numRef>
          </c:val>
          <c:extLst>
            <c:ext xmlns:c16="http://schemas.microsoft.com/office/drawing/2014/chart" uri="{C3380CC4-5D6E-409C-BE32-E72D297353CC}">
              <c16:uniqueId val="{00000000-A512-489E-8132-B51941BEAE75}"/>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A512-489E-8132-B51941BEAE7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512-489E-8132-B51941BEAE75}"/>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4C-4C88-A8E8-52BC6F5C0998}"/>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2F4C-4C88-A8E8-52BC6F5C0998}"/>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A-4ABA-BB39-BA9319BCF991}"/>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A-4ABA-BB39-BA9319BCF991}"/>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D9-4AD3-9B34-D69941E2ED84}"/>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D9-4AD3-9B34-D69941E2ED84}"/>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23F-4EA6-8F01-5E8F979769FB}"/>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3F-4EA6-8F01-5E8F979769FB}"/>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43-4CA1-B455-72342DF95B91}"/>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43-4CA1-B455-72342DF95B91}"/>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D-41D1-909E-4B6390591DE8}"/>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D-41D1-909E-4B6390591DE8}"/>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816-4ED4-A43B-B51A074AB38C}"/>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16-4ED4-A43B-B51A074AB38C}"/>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3CE-4E78-9028-A3612487CCA8}"/>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CE-4E78-9028-A3612487CCA8}"/>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D30-4902-8DF7-66383B913A83}"/>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30-4902-8DF7-66383B913A83}"/>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A0-42B8-8520-8ED6ADAABB83}"/>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A0-42B8-8520-8ED6ADAABB83}"/>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552.20000000000005</c:v>
                </c:pt>
                <c:pt idx="1">
                  <c:v>879.9</c:v>
                </c:pt>
                <c:pt idx="2">
                  <c:v>949.4</c:v>
                </c:pt>
                <c:pt idx="3">
                  <c:v>497.4</c:v>
                </c:pt>
                <c:pt idx="4">
                  <c:v>476.6</c:v>
                </c:pt>
              </c:numCache>
            </c:numRef>
          </c:val>
          <c:extLst>
            <c:ext xmlns:c16="http://schemas.microsoft.com/office/drawing/2014/chart" uri="{C3380CC4-5D6E-409C-BE32-E72D297353CC}">
              <c16:uniqueId val="{00000000-2209-4E80-A080-8530015509A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2209-4E80-A080-8530015509A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209-4E80-A080-8530015509A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54F-4386-ACF7-A66636D2078F}"/>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4F-4386-ACF7-A66636D2078F}"/>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20-41DE-9668-189E3B6FBCA0}"/>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20-41DE-9668-189E3B6FBCA0}"/>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55-4D6C-A06B-70277449E184}"/>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55-4D6C-A06B-70277449E184}"/>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37-4151-82D7-6E4EE2CCC855}"/>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37-4151-82D7-6E4EE2CCC855}"/>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2-4BAD-92D5-25F60D81A900}"/>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2-4BAD-92D5-25F60D81A900}"/>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9A-427F-9D96-A9A715991ACD}"/>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9A-427F-9D96-A9A715991ACD}"/>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14.2</c:v>
                </c:pt>
                <c:pt idx="1">
                  <c:v>12.8</c:v>
                </c:pt>
                <c:pt idx="2">
                  <c:v>13.6</c:v>
                </c:pt>
                <c:pt idx="3">
                  <c:v>15</c:v>
                </c:pt>
                <c:pt idx="4">
                  <c:v>13.2</c:v>
                </c:pt>
              </c:numCache>
            </c:numRef>
          </c:val>
          <c:extLst>
            <c:ext xmlns:c16="http://schemas.microsoft.com/office/drawing/2014/chart" uri="{C3380CC4-5D6E-409C-BE32-E72D297353CC}">
              <c16:uniqueId val="{00000000-5F47-496D-8F3C-7CE45C3E9001}"/>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5F47-496D-8F3C-7CE45C3E9001}"/>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54B-4997-8425-C8258A71CA4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754B-4997-8425-C8258A71CA4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40A-4527-88B8-A9070B5AC597}"/>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B40A-4527-88B8-A9070B5AC597}"/>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96-41C5-A0EA-5A1A7812239F}"/>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6-41C5-A0EA-5A1A7812239F}"/>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13-4525-9D6B-4DC1870F2CAA}"/>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3-4525-9D6B-4DC1870F2CA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0013-4525-9D6B-4DC1870F2CAA}"/>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7A-4205-A73A-60DE9B883BC9}"/>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FE7A-4205-A73A-60DE9B883BC9}"/>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28446.6</c:v>
                </c:pt>
                <c:pt idx="1">
                  <c:v>4494.6000000000004</c:v>
                </c:pt>
                <c:pt idx="2">
                  <c:v>4111.1000000000004</c:v>
                </c:pt>
                <c:pt idx="3">
                  <c:v>7844</c:v>
                </c:pt>
                <c:pt idx="4">
                  <c:v>8322.9</c:v>
                </c:pt>
              </c:numCache>
            </c:numRef>
          </c:val>
          <c:extLst>
            <c:ext xmlns:c16="http://schemas.microsoft.com/office/drawing/2014/chart" uri="{C3380CC4-5D6E-409C-BE32-E72D297353CC}">
              <c16:uniqueId val="{00000000-3BBA-4293-843A-8792754E11EB}"/>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3BBA-4293-843A-8792754E11EB}"/>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1101</c:v>
                </c:pt>
                <c:pt idx="1">
                  <c:v>3260</c:v>
                </c:pt>
                <c:pt idx="2">
                  <c:v>3457</c:v>
                </c:pt>
                <c:pt idx="3">
                  <c:v>3398</c:v>
                </c:pt>
                <c:pt idx="4">
                  <c:v>3009</c:v>
                </c:pt>
              </c:numCache>
            </c:numRef>
          </c:val>
          <c:extLst>
            <c:ext xmlns:c16="http://schemas.microsoft.com/office/drawing/2014/chart" uri="{C3380CC4-5D6E-409C-BE32-E72D297353CC}">
              <c16:uniqueId val="{00000000-F92D-4659-A4B7-5606E371DE3C}"/>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F92D-4659-A4B7-5606E371DE3C}"/>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14.2</c:v>
                </c:pt>
                <c:pt idx="1">
                  <c:v>12.8</c:v>
                </c:pt>
                <c:pt idx="2">
                  <c:v>13.6</c:v>
                </c:pt>
                <c:pt idx="3">
                  <c:v>15</c:v>
                </c:pt>
                <c:pt idx="4">
                  <c:v>13.2</c:v>
                </c:pt>
              </c:numCache>
            </c:numRef>
          </c:val>
          <c:extLst>
            <c:ext xmlns:c16="http://schemas.microsoft.com/office/drawing/2014/chart" uri="{C3380CC4-5D6E-409C-BE32-E72D297353CC}">
              <c16:uniqueId val="{00000000-178C-443A-A28F-6B207CA70460}"/>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178C-443A-A28F-6B207CA70460}"/>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482-4926-A12C-D931A8B26E95}"/>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1482-4926-A12C-D931A8B26E95}"/>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82BE-4B58-8120-01B2CC0F5AB6}"/>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82BE-4B58-8120-01B2CC0F5AB6}"/>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27E-44EB-8766-915B5EA0AA15}"/>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7E-44EB-8766-915B5EA0AA15}"/>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04225"/>
          <a:ext cx="5163345" cy="304494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9579" y="7404225"/>
          <a:ext cx="5069086" cy="304494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30506" y="7404225"/>
          <a:ext cx="5163346" cy="304494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54536" y="7404225"/>
          <a:ext cx="5093851" cy="304494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37918" y="7404225"/>
          <a:ext cx="5172870" cy="304494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406745"/>
          <a:ext cx="5161524" cy="2927182"/>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89382"/>
          <a:ext cx="5161524" cy="2909864"/>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572018"/>
          <a:ext cx="5161524" cy="2909864"/>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637337"/>
          <a:ext cx="5161524" cy="29098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668019"/>
          <a:ext cx="5161524" cy="2909864"/>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44650" y="12406745"/>
          <a:ext cx="4657712" cy="2927182"/>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44650" y="15489382"/>
          <a:ext cx="4657712" cy="2909864"/>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44650" y="18572018"/>
          <a:ext cx="4657712" cy="2909864"/>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44650" y="21637337"/>
          <a:ext cx="4657712" cy="29098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44650" y="24668019"/>
          <a:ext cx="4657712" cy="2909864"/>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95719" y="12406745"/>
          <a:ext cx="4667236" cy="2927182"/>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95719" y="15489382"/>
          <a:ext cx="4667236" cy="2909864"/>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95719" y="18572018"/>
          <a:ext cx="4667236" cy="2909864"/>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95719" y="21637337"/>
          <a:ext cx="4667236" cy="29098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95719" y="24668019"/>
          <a:ext cx="4667236" cy="2909864"/>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37683" y="12406745"/>
          <a:ext cx="4667237" cy="2927182"/>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37683" y="15489382"/>
          <a:ext cx="4667237" cy="2909864"/>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37683" y="18572018"/>
          <a:ext cx="4667237" cy="2909864"/>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37683" y="21637337"/>
          <a:ext cx="4667237" cy="29098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37683" y="24668019"/>
          <a:ext cx="4667237" cy="2909864"/>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324625" y="12406745"/>
          <a:ext cx="4667236" cy="2927182"/>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324625" y="15489382"/>
          <a:ext cx="4667236" cy="2909864"/>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324625" y="18572018"/>
          <a:ext cx="4667236" cy="2909864"/>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324625" y="21637337"/>
          <a:ext cx="4667236" cy="29098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324625" y="24668019"/>
          <a:ext cx="4667236" cy="2909864"/>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36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36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36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36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36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36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36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36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36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37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37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37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37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374"/>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375"/>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376"/>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377"/>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378"/>
                </a:ext>
              </a:extLst>
            </xdr:cNvPicPr>
          </xdr:nvPicPr>
          <xdr:blipFill>
            <a:blip xmlns:r="http://schemas.openxmlformats.org/officeDocument/2006/relationships" r:embed="rId43"/>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379"/>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380"/>
                </a:ext>
              </a:extLst>
            </xdr:cNvPicPr>
          </xdr:nvPicPr>
          <xdr:blipFill>
            <a:blip xmlns:r="http://schemas.openxmlformats.org/officeDocument/2006/relationships" r:embed="rId45"/>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381"/>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382"/>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383"/>
                </a:ext>
              </a:extLst>
            </xdr:cNvPicPr>
          </xdr:nvPicPr>
          <xdr:blipFill>
            <a:blip xmlns:r="http://schemas.openxmlformats.org/officeDocument/2006/relationships" r:embed="rId4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384"/>
                </a:ext>
              </a:extLst>
            </xdr:cNvPicPr>
          </xdr:nvPicPr>
          <xdr:blipFill>
            <a:blip xmlns:r="http://schemas.openxmlformats.org/officeDocument/2006/relationships" r:embed="rId43"/>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385"/>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386"/>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387"/>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388"/>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389"/>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390"/>
                </a:ext>
              </a:extLst>
            </xdr:cNvPicPr>
          </xdr:nvPicPr>
          <xdr:blipFill>
            <a:blip xmlns:r="http://schemas.openxmlformats.org/officeDocument/2006/relationships" r:embed="rId5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391"/>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392"/>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393"/>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394"/>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395"/>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96"/>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97"/>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98"/>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99"/>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400"/>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401"/>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402"/>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403"/>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04"/>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405"/>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406"/>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407"/>
                </a:ext>
              </a:extLst>
            </xdr:cNvPicPr>
          </xdr:nvPicPr>
          <xdr:blipFill>
            <a:blip xmlns:r="http://schemas.openxmlformats.org/officeDocument/2006/relationships" r:embed="rId5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408"/>
                </a:ext>
              </a:extLst>
            </xdr:cNvPicPr>
          </xdr:nvPicPr>
          <xdr:blipFill>
            <a:blip xmlns:r="http://schemas.openxmlformats.org/officeDocument/2006/relationships" r:embed="rId5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L1" zoomScale="55" zoomScaleNormal="55" workbookViewId="0">
      <selection activeCell="AK40" sqref="AK40:AQ96"/>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北海道　函館市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2" t="s">
        <v>6</v>
      </c>
      <c r="T2" s="193"/>
      <c r="U2" s="193"/>
      <c r="V2" s="193"/>
      <c r="W2" s="193"/>
      <c r="X2" s="193"/>
      <c r="Y2" s="193"/>
      <c r="Z2" s="193"/>
      <c r="AA2" s="193"/>
      <c r="AB2" s="193"/>
      <c r="AC2" s="193"/>
      <c r="AD2" s="193"/>
      <c r="AE2" s="193"/>
      <c r="AF2" s="193"/>
      <c r="AG2" s="193"/>
      <c r="AH2" s="194"/>
      <c r="AI2" s="1"/>
      <c r="AJ2" s="1"/>
      <c r="AK2" s="189" t="s">
        <v>7</v>
      </c>
      <c r="AL2" s="190"/>
      <c r="AM2" s="190"/>
      <c r="AN2" s="190"/>
      <c r="AO2" s="190"/>
      <c r="AP2" s="190"/>
      <c r="AQ2" s="191"/>
    </row>
    <row r="3" spans="1:43" ht="23.1" customHeight="1" x14ac:dyDescent="0.2">
      <c r="A3" s="1"/>
      <c r="B3" s="173" t="str">
        <f>データ!I6</f>
        <v>法非適用</v>
      </c>
      <c r="C3" s="174"/>
      <c r="D3" s="174"/>
      <c r="E3" s="174"/>
      <c r="F3" s="174" t="str">
        <f>データ!J6</f>
        <v>電気事業</v>
      </c>
      <c r="G3" s="174"/>
      <c r="H3" s="174"/>
      <c r="I3" s="174"/>
      <c r="J3" s="174" t="str">
        <f>データ!K6</f>
        <v>非設置</v>
      </c>
      <c r="K3" s="174"/>
      <c r="L3" s="174"/>
      <c r="M3" s="174"/>
      <c r="N3" s="175" t="str">
        <f>データ!L6</f>
        <v>該当数値なし</v>
      </c>
      <c r="O3" s="175"/>
      <c r="P3" s="175"/>
      <c r="Q3" s="176"/>
      <c r="R3" s="1"/>
      <c r="S3" s="177" t="s">
        <v>261</v>
      </c>
      <c r="T3" s="178"/>
      <c r="U3" s="178"/>
      <c r="V3" s="178"/>
      <c r="W3" s="178"/>
      <c r="X3" s="178"/>
      <c r="Y3" s="178"/>
      <c r="Z3" s="178"/>
      <c r="AA3" s="178"/>
      <c r="AB3" s="178"/>
      <c r="AC3" s="178"/>
      <c r="AD3" s="178"/>
      <c r="AE3" s="178"/>
      <c r="AF3" s="178"/>
      <c r="AG3" s="178"/>
      <c r="AH3" s="179"/>
      <c r="AI3" s="1"/>
      <c r="AJ3" s="1"/>
      <c r="AK3" s="112" t="s">
        <v>264</v>
      </c>
      <c r="AL3" s="113"/>
      <c r="AM3" s="113"/>
      <c r="AN3" s="113"/>
      <c r="AO3" s="113"/>
      <c r="AP3" s="113"/>
      <c r="AQ3" s="114"/>
    </row>
    <row r="4" spans="1:43" ht="23.1" customHeight="1" x14ac:dyDescent="0.2">
      <c r="A4" s="1"/>
      <c r="B4" s="154" t="s">
        <v>8</v>
      </c>
      <c r="C4" s="155"/>
      <c r="D4" s="155"/>
      <c r="E4" s="155"/>
      <c r="F4" s="155" t="s">
        <v>9</v>
      </c>
      <c r="G4" s="155"/>
      <c r="H4" s="155"/>
      <c r="I4" s="155"/>
      <c r="J4" s="155" t="s">
        <v>10</v>
      </c>
      <c r="K4" s="155"/>
      <c r="L4" s="155"/>
      <c r="M4" s="155"/>
      <c r="N4" s="155" t="s">
        <v>11</v>
      </c>
      <c r="O4" s="155"/>
      <c r="P4" s="155"/>
      <c r="Q4" s="156"/>
      <c r="R4" s="1"/>
      <c r="S4" s="180"/>
      <c r="T4" s="181"/>
      <c r="U4" s="181"/>
      <c r="V4" s="181"/>
      <c r="W4" s="181"/>
      <c r="X4" s="181"/>
      <c r="Y4" s="181"/>
      <c r="Z4" s="181"/>
      <c r="AA4" s="181"/>
      <c r="AB4" s="181"/>
      <c r="AC4" s="181"/>
      <c r="AD4" s="181"/>
      <c r="AE4" s="181"/>
      <c r="AF4" s="181"/>
      <c r="AG4" s="181"/>
      <c r="AH4" s="182"/>
      <c r="AI4" s="1"/>
      <c r="AJ4" s="1"/>
      <c r="AK4" s="112"/>
      <c r="AL4" s="113"/>
      <c r="AM4" s="113"/>
      <c r="AN4" s="113"/>
      <c r="AO4" s="113"/>
      <c r="AP4" s="113"/>
      <c r="AQ4" s="114"/>
    </row>
    <row r="5" spans="1:43" ht="23.1" customHeight="1" x14ac:dyDescent="0.2">
      <c r="A5" s="1"/>
      <c r="B5" s="186" t="str">
        <f>データ!M6</f>
        <v>-</v>
      </c>
      <c r="C5" s="187"/>
      <c r="D5" s="187"/>
      <c r="E5" s="187"/>
      <c r="F5" s="168" t="str">
        <f>データ!N6</f>
        <v>-</v>
      </c>
      <c r="G5" s="168"/>
      <c r="H5" s="168"/>
      <c r="I5" s="168"/>
      <c r="J5" s="168" t="str">
        <f>データ!O6</f>
        <v>-</v>
      </c>
      <c r="K5" s="168"/>
      <c r="L5" s="168"/>
      <c r="M5" s="168"/>
      <c r="N5" s="168">
        <f>データ!P6</f>
        <v>1</v>
      </c>
      <c r="O5" s="168"/>
      <c r="P5" s="168"/>
      <c r="Q5" s="188"/>
      <c r="R5" s="1"/>
      <c r="S5" s="180"/>
      <c r="T5" s="181"/>
      <c r="U5" s="181"/>
      <c r="V5" s="181"/>
      <c r="W5" s="181"/>
      <c r="X5" s="181"/>
      <c r="Y5" s="181"/>
      <c r="Z5" s="181"/>
      <c r="AA5" s="181"/>
      <c r="AB5" s="181"/>
      <c r="AC5" s="181"/>
      <c r="AD5" s="181"/>
      <c r="AE5" s="181"/>
      <c r="AF5" s="181"/>
      <c r="AG5" s="181"/>
      <c r="AH5" s="182"/>
      <c r="AI5" s="1"/>
      <c r="AJ5" s="1"/>
      <c r="AK5" s="112"/>
      <c r="AL5" s="113"/>
      <c r="AM5" s="113"/>
      <c r="AN5" s="113"/>
      <c r="AO5" s="113"/>
      <c r="AP5" s="113"/>
      <c r="AQ5" s="114"/>
    </row>
    <row r="6" spans="1:43" ht="23.1" customHeight="1" x14ac:dyDescent="0.2">
      <c r="A6" s="1"/>
      <c r="B6" s="154" t="s">
        <v>12</v>
      </c>
      <c r="C6" s="155"/>
      <c r="D6" s="155"/>
      <c r="E6" s="155"/>
      <c r="F6" s="155" t="s">
        <v>13</v>
      </c>
      <c r="G6" s="155"/>
      <c r="H6" s="155"/>
      <c r="I6" s="155"/>
      <c r="J6" s="155" t="s">
        <v>14</v>
      </c>
      <c r="K6" s="155"/>
      <c r="L6" s="155"/>
      <c r="M6" s="155"/>
      <c r="N6" s="155" t="s">
        <v>15</v>
      </c>
      <c r="O6" s="155"/>
      <c r="P6" s="155"/>
      <c r="Q6" s="156"/>
      <c r="R6" s="1"/>
      <c r="S6" s="180"/>
      <c r="T6" s="181"/>
      <c r="U6" s="181"/>
      <c r="V6" s="181"/>
      <c r="W6" s="181"/>
      <c r="X6" s="181"/>
      <c r="Y6" s="181"/>
      <c r="Z6" s="181"/>
      <c r="AA6" s="181"/>
      <c r="AB6" s="181"/>
      <c r="AC6" s="181"/>
      <c r="AD6" s="181"/>
      <c r="AE6" s="181"/>
      <c r="AF6" s="181"/>
      <c r="AG6" s="181"/>
      <c r="AH6" s="182"/>
      <c r="AI6" s="1"/>
      <c r="AJ6" s="1"/>
      <c r="AK6" s="112"/>
      <c r="AL6" s="113"/>
      <c r="AM6" s="113"/>
      <c r="AN6" s="113"/>
      <c r="AO6" s="113"/>
      <c r="AP6" s="113"/>
      <c r="AQ6" s="114"/>
    </row>
    <row r="7" spans="1:43" ht="22.5" customHeight="1" x14ac:dyDescent="0.2">
      <c r="A7" s="1"/>
      <c r="B7" s="167" t="str">
        <f>データ!Q6</f>
        <v>-</v>
      </c>
      <c r="C7" s="168"/>
      <c r="D7" s="168"/>
      <c r="E7" s="168"/>
      <c r="F7" s="169" t="s">
        <v>129</v>
      </c>
      <c r="G7" s="170"/>
      <c r="H7" s="170"/>
      <c r="I7" s="170"/>
      <c r="J7" s="206" t="s">
        <v>130</v>
      </c>
      <c r="K7" s="206"/>
      <c r="L7" s="206"/>
      <c r="M7" s="206"/>
      <c r="N7" s="171" t="str">
        <f>データ!T6</f>
        <v>無</v>
      </c>
      <c r="O7" s="171"/>
      <c r="P7" s="171"/>
      <c r="Q7" s="172"/>
      <c r="R7" s="1"/>
      <c r="S7" s="180"/>
      <c r="T7" s="181"/>
      <c r="U7" s="181"/>
      <c r="V7" s="181"/>
      <c r="W7" s="181"/>
      <c r="X7" s="181"/>
      <c r="Y7" s="181"/>
      <c r="Z7" s="181"/>
      <c r="AA7" s="181"/>
      <c r="AB7" s="181"/>
      <c r="AC7" s="181"/>
      <c r="AD7" s="181"/>
      <c r="AE7" s="181"/>
      <c r="AF7" s="181"/>
      <c r="AG7" s="181"/>
      <c r="AH7" s="182"/>
      <c r="AI7" s="1"/>
      <c r="AJ7" s="1"/>
      <c r="AK7" s="112"/>
      <c r="AL7" s="113"/>
      <c r="AM7" s="113"/>
      <c r="AN7" s="113"/>
      <c r="AO7" s="113"/>
      <c r="AP7" s="113"/>
      <c r="AQ7" s="114"/>
    </row>
    <row r="8" spans="1:43" ht="23.1" customHeight="1" x14ac:dyDescent="0.2">
      <c r="A8" s="1"/>
      <c r="B8" s="154" t="s">
        <v>16</v>
      </c>
      <c r="C8" s="155"/>
      <c r="D8" s="155"/>
      <c r="E8" s="155"/>
      <c r="F8" s="155" t="s">
        <v>17</v>
      </c>
      <c r="G8" s="155"/>
      <c r="H8" s="155"/>
      <c r="I8" s="155"/>
      <c r="J8" s="155"/>
      <c r="K8" s="155"/>
      <c r="L8" s="155"/>
      <c r="M8" s="155"/>
      <c r="N8" s="155"/>
      <c r="O8" s="155"/>
      <c r="P8" s="155"/>
      <c r="Q8" s="156"/>
      <c r="R8" s="1"/>
      <c r="S8" s="180"/>
      <c r="T8" s="181"/>
      <c r="U8" s="181"/>
      <c r="V8" s="181"/>
      <c r="W8" s="181"/>
      <c r="X8" s="181"/>
      <c r="Y8" s="181"/>
      <c r="Z8" s="181"/>
      <c r="AA8" s="181"/>
      <c r="AB8" s="181"/>
      <c r="AC8" s="181"/>
      <c r="AD8" s="181"/>
      <c r="AE8" s="181"/>
      <c r="AF8" s="181"/>
      <c r="AG8" s="181"/>
      <c r="AH8" s="182"/>
      <c r="AI8" s="1"/>
      <c r="AJ8" s="1"/>
      <c r="AK8" s="112"/>
      <c r="AL8" s="113"/>
      <c r="AM8" s="113"/>
      <c r="AN8" s="113"/>
      <c r="AO8" s="113"/>
      <c r="AP8" s="113"/>
      <c r="AQ8" s="114"/>
    </row>
    <row r="9" spans="1:43" ht="23.1" customHeight="1" thickBot="1" x14ac:dyDescent="0.25">
      <c r="A9" s="1"/>
      <c r="B9" s="157" t="s">
        <v>132</v>
      </c>
      <c r="C9" s="158"/>
      <c r="D9" s="158"/>
      <c r="E9" s="158"/>
      <c r="F9" s="159" t="str">
        <f>データ!V6</f>
        <v>-</v>
      </c>
      <c r="G9" s="159"/>
      <c r="H9" s="159"/>
      <c r="I9" s="159"/>
      <c r="J9" s="160"/>
      <c r="K9" s="160"/>
      <c r="L9" s="160"/>
      <c r="M9" s="160"/>
      <c r="N9" s="161"/>
      <c r="O9" s="161"/>
      <c r="P9" s="161"/>
      <c r="Q9" s="162"/>
      <c r="R9" s="1"/>
      <c r="S9" s="180"/>
      <c r="T9" s="181"/>
      <c r="U9" s="181"/>
      <c r="V9" s="181"/>
      <c r="W9" s="181"/>
      <c r="X9" s="181"/>
      <c r="Y9" s="181"/>
      <c r="Z9" s="181"/>
      <c r="AA9" s="181"/>
      <c r="AB9" s="181"/>
      <c r="AC9" s="181"/>
      <c r="AD9" s="181"/>
      <c r="AE9" s="181"/>
      <c r="AF9" s="181"/>
      <c r="AG9" s="181"/>
      <c r="AH9" s="182"/>
      <c r="AI9" s="1"/>
      <c r="AJ9" s="1"/>
      <c r="AK9" s="112"/>
      <c r="AL9" s="113"/>
      <c r="AM9" s="113"/>
      <c r="AN9" s="113"/>
      <c r="AO9" s="113"/>
      <c r="AP9" s="113"/>
      <c r="AQ9" s="114"/>
    </row>
    <row r="10" spans="1:43" ht="27" customHeight="1" thickBot="1" x14ac:dyDescent="0.25">
      <c r="A10" s="1"/>
      <c r="B10" s="6" t="s">
        <v>18</v>
      </c>
      <c r="C10" s="7"/>
      <c r="D10" s="7"/>
      <c r="E10" s="7"/>
      <c r="F10" s="7"/>
      <c r="G10" s="7"/>
      <c r="H10" s="7"/>
      <c r="I10" s="7"/>
      <c r="J10" s="7"/>
      <c r="K10" s="7"/>
      <c r="L10" s="7"/>
      <c r="M10" s="7"/>
      <c r="N10" s="7"/>
      <c r="O10" s="7"/>
      <c r="P10" s="7"/>
      <c r="Q10" s="7"/>
      <c r="R10" s="1"/>
      <c r="S10" s="180"/>
      <c r="T10" s="181"/>
      <c r="U10" s="181"/>
      <c r="V10" s="181"/>
      <c r="W10" s="181"/>
      <c r="X10" s="181"/>
      <c r="Y10" s="181"/>
      <c r="Z10" s="181"/>
      <c r="AA10" s="181"/>
      <c r="AB10" s="181"/>
      <c r="AC10" s="181"/>
      <c r="AD10" s="181"/>
      <c r="AE10" s="181"/>
      <c r="AF10" s="181"/>
      <c r="AG10" s="181"/>
      <c r="AH10" s="182"/>
      <c r="AI10" s="1"/>
      <c r="AJ10" s="1"/>
      <c r="AK10" s="112"/>
      <c r="AL10" s="113"/>
      <c r="AM10" s="113"/>
      <c r="AN10" s="113"/>
      <c r="AO10" s="113"/>
      <c r="AP10" s="113"/>
      <c r="AQ10" s="114"/>
    </row>
    <row r="11" spans="1:43" ht="23.1" customHeight="1" x14ac:dyDescent="0.2">
      <c r="A11" s="1"/>
      <c r="B11" s="163" t="s">
        <v>19</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0"/>
      <c r="T11" s="181"/>
      <c r="U11" s="181"/>
      <c r="V11" s="181"/>
      <c r="W11" s="181"/>
      <c r="X11" s="181"/>
      <c r="Y11" s="181"/>
      <c r="Z11" s="181"/>
      <c r="AA11" s="181"/>
      <c r="AB11" s="181"/>
      <c r="AC11" s="181"/>
      <c r="AD11" s="181"/>
      <c r="AE11" s="181"/>
      <c r="AF11" s="181"/>
      <c r="AG11" s="181"/>
      <c r="AH11" s="182"/>
      <c r="AI11" s="1"/>
      <c r="AJ11" s="1"/>
      <c r="AK11" s="112"/>
      <c r="AL11" s="113"/>
      <c r="AM11" s="113"/>
      <c r="AN11" s="113"/>
      <c r="AO11" s="113"/>
      <c r="AP11" s="113"/>
      <c r="AQ11" s="114"/>
    </row>
    <row r="12" spans="1:43" ht="23.1" customHeight="1" x14ac:dyDescent="0.2">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0"/>
      <c r="T12" s="181"/>
      <c r="U12" s="181"/>
      <c r="V12" s="181"/>
      <c r="W12" s="181"/>
      <c r="X12" s="181"/>
      <c r="Y12" s="181"/>
      <c r="Z12" s="181"/>
      <c r="AA12" s="181"/>
      <c r="AB12" s="181"/>
      <c r="AC12" s="181"/>
      <c r="AD12" s="181"/>
      <c r="AE12" s="181"/>
      <c r="AF12" s="181"/>
      <c r="AG12" s="181"/>
      <c r="AH12" s="182"/>
      <c r="AI12" s="1"/>
      <c r="AJ12" s="1"/>
      <c r="AK12" s="112"/>
      <c r="AL12" s="113"/>
      <c r="AM12" s="113"/>
      <c r="AN12" s="113"/>
      <c r="AO12" s="113"/>
      <c r="AP12" s="113"/>
      <c r="AQ12" s="114"/>
    </row>
    <row r="13" spans="1:43" ht="23.1" customHeight="1" x14ac:dyDescent="0.2">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0"/>
      <c r="T13" s="181"/>
      <c r="U13" s="181"/>
      <c r="V13" s="181"/>
      <c r="W13" s="181"/>
      <c r="X13" s="181"/>
      <c r="Y13" s="181"/>
      <c r="Z13" s="181"/>
      <c r="AA13" s="181"/>
      <c r="AB13" s="181"/>
      <c r="AC13" s="181"/>
      <c r="AD13" s="181"/>
      <c r="AE13" s="181"/>
      <c r="AF13" s="181"/>
      <c r="AG13" s="181"/>
      <c r="AH13" s="182"/>
      <c r="AI13" s="1"/>
      <c r="AJ13" s="1"/>
      <c r="AK13" s="112"/>
      <c r="AL13" s="113"/>
      <c r="AM13" s="113"/>
      <c r="AN13" s="113"/>
      <c r="AO13" s="113"/>
      <c r="AP13" s="113"/>
      <c r="AQ13" s="114"/>
    </row>
    <row r="14" spans="1:43" ht="23.1" customHeight="1" x14ac:dyDescent="0.2">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0"/>
      <c r="T14" s="181"/>
      <c r="U14" s="181"/>
      <c r="V14" s="181"/>
      <c r="W14" s="181"/>
      <c r="X14" s="181"/>
      <c r="Y14" s="181"/>
      <c r="Z14" s="181"/>
      <c r="AA14" s="181"/>
      <c r="AB14" s="181"/>
      <c r="AC14" s="181"/>
      <c r="AD14" s="181"/>
      <c r="AE14" s="181"/>
      <c r="AF14" s="181"/>
      <c r="AG14" s="181"/>
      <c r="AH14" s="182"/>
      <c r="AI14" s="1"/>
      <c r="AJ14" s="1"/>
      <c r="AK14" s="112"/>
      <c r="AL14" s="113"/>
      <c r="AM14" s="113"/>
      <c r="AN14" s="113"/>
      <c r="AO14" s="113"/>
      <c r="AP14" s="113"/>
      <c r="AQ14" s="114"/>
    </row>
    <row r="15" spans="1:43" ht="23.1" customHeight="1" x14ac:dyDescent="0.2">
      <c r="A15" s="1"/>
      <c r="B15" s="140" t="s">
        <v>23</v>
      </c>
      <c r="C15" s="141"/>
      <c r="D15" s="141"/>
      <c r="E15" s="142"/>
      <c r="F15" s="143">
        <f>データ!AL6</f>
        <v>103</v>
      </c>
      <c r="G15" s="143"/>
      <c r="H15" s="143">
        <f>データ!AM6</f>
        <v>93</v>
      </c>
      <c r="I15" s="143"/>
      <c r="J15" s="143">
        <f>データ!AN6</f>
        <v>99</v>
      </c>
      <c r="K15" s="143"/>
      <c r="L15" s="143">
        <f>データ!AO6</f>
        <v>109</v>
      </c>
      <c r="M15" s="143"/>
      <c r="N15" s="144">
        <f>データ!AP6</f>
        <v>96</v>
      </c>
      <c r="O15" s="145"/>
      <c r="P15" s="8"/>
      <c r="Q15" s="8"/>
      <c r="R15" s="1"/>
      <c r="S15" s="180"/>
      <c r="T15" s="181"/>
      <c r="U15" s="181"/>
      <c r="V15" s="181"/>
      <c r="W15" s="181"/>
      <c r="X15" s="181"/>
      <c r="Y15" s="181"/>
      <c r="Z15" s="181"/>
      <c r="AA15" s="181"/>
      <c r="AB15" s="181"/>
      <c r="AC15" s="181"/>
      <c r="AD15" s="181"/>
      <c r="AE15" s="181"/>
      <c r="AF15" s="181"/>
      <c r="AG15" s="181"/>
      <c r="AH15" s="182"/>
      <c r="AI15" s="1"/>
      <c r="AJ15" s="1"/>
      <c r="AK15" s="112"/>
      <c r="AL15" s="113"/>
      <c r="AM15" s="113"/>
      <c r="AN15" s="113"/>
      <c r="AO15" s="113"/>
      <c r="AP15" s="113"/>
      <c r="AQ15" s="114"/>
    </row>
    <row r="16" spans="1:43" ht="23.1" customHeight="1" thickBot="1" x14ac:dyDescent="0.25">
      <c r="A16" s="1"/>
      <c r="B16" s="133" t="s">
        <v>24</v>
      </c>
      <c r="C16" s="134"/>
      <c r="D16" s="134"/>
      <c r="E16" s="135"/>
      <c r="F16" s="146">
        <f>データ!AQ6</f>
        <v>103</v>
      </c>
      <c r="G16" s="146"/>
      <c r="H16" s="146">
        <f>データ!AR6</f>
        <v>93</v>
      </c>
      <c r="I16" s="146"/>
      <c r="J16" s="146">
        <f>データ!AS6</f>
        <v>99</v>
      </c>
      <c r="K16" s="146"/>
      <c r="L16" s="146">
        <f>データ!AT6</f>
        <v>109</v>
      </c>
      <c r="M16" s="146"/>
      <c r="N16" s="138">
        <f>データ!AU6</f>
        <v>96</v>
      </c>
      <c r="O16" s="139"/>
      <c r="P16" s="8"/>
      <c r="Q16" s="8"/>
      <c r="R16" s="1"/>
      <c r="S16" s="180"/>
      <c r="T16" s="181"/>
      <c r="U16" s="181"/>
      <c r="V16" s="181"/>
      <c r="W16" s="181"/>
      <c r="X16" s="181"/>
      <c r="Y16" s="181"/>
      <c r="Z16" s="181"/>
      <c r="AA16" s="181"/>
      <c r="AB16" s="181"/>
      <c r="AC16" s="181"/>
      <c r="AD16" s="181"/>
      <c r="AE16" s="181"/>
      <c r="AF16" s="181"/>
      <c r="AG16" s="181"/>
      <c r="AH16" s="182"/>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0"/>
      <c r="T17" s="181"/>
      <c r="U17" s="181"/>
      <c r="V17" s="181"/>
      <c r="W17" s="181"/>
      <c r="X17" s="181"/>
      <c r="Y17" s="181"/>
      <c r="Z17" s="181"/>
      <c r="AA17" s="181"/>
      <c r="AB17" s="181"/>
      <c r="AC17" s="181"/>
      <c r="AD17" s="181"/>
      <c r="AE17" s="181"/>
      <c r="AF17" s="181"/>
      <c r="AG17" s="181"/>
      <c r="AH17" s="182"/>
      <c r="AI17" s="1"/>
      <c r="AJ17" s="1"/>
      <c r="AK17" s="112"/>
      <c r="AL17" s="113"/>
      <c r="AM17" s="113"/>
      <c r="AN17" s="113"/>
      <c r="AO17" s="113"/>
      <c r="AP17" s="113"/>
      <c r="AQ17" s="114"/>
    </row>
    <row r="18" spans="1:43" ht="23.1" customHeight="1" x14ac:dyDescent="0.2">
      <c r="A18" s="1"/>
      <c r="B18" s="129"/>
      <c r="C18" s="130"/>
      <c r="D18" s="130"/>
      <c r="E18" s="130"/>
      <c r="F18" s="131" t="s">
        <v>25</v>
      </c>
      <c r="G18" s="131"/>
      <c r="H18" s="131"/>
      <c r="I18" s="131" t="s">
        <v>26</v>
      </c>
      <c r="J18" s="131"/>
      <c r="K18" s="131"/>
      <c r="L18" s="131" t="s">
        <v>24</v>
      </c>
      <c r="M18" s="131"/>
      <c r="N18" s="131"/>
      <c r="O18" s="132"/>
      <c r="P18" s="1"/>
      <c r="Q18" s="1"/>
      <c r="R18" s="1"/>
      <c r="S18" s="180"/>
      <c r="T18" s="181"/>
      <c r="U18" s="181"/>
      <c r="V18" s="181"/>
      <c r="W18" s="181"/>
      <c r="X18" s="181"/>
      <c r="Y18" s="181"/>
      <c r="Z18" s="181"/>
      <c r="AA18" s="181"/>
      <c r="AB18" s="181"/>
      <c r="AC18" s="181"/>
      <c r="AD18" s="181"/>
      <c r="AE18" s="181"/>
      <c r="AF18" s="181"/>
      <c r="AG18" s="181"/>
      <c r="AH18" s="182"/>
      <c r="AI18" s="1"/>
      <c r="AJ18" s="1"/>
      <c r="AK18" s="112"/>
      <c r="AL18" s="113"/>
      <c r="AM18" s="113"/>
      <c r="AN18" s="113"/>
      <c r="AO18" s="113"/>
      <c r="AP18" s="113"/>
      <c r="AQ18" s="114"/>
    </row>
    <row r="19" spans="1:43" ht="23.1" customHeight="1" thickBot="1" x14ac:dyDescent="0.25">
      <c r="A19" s="1"/>
      <c r="B19" s="133" t="s">
        <v>27</v>
      </c>
      <c r="C19" s="134"/>
      <c r="D19" s="134"/>
      <c r="E19" s="135"/>
      <c r="F19" s="136" t="str">
        <f>データ!AV6</f>
        <v>-</v>
      </c>
      <c r="G19" s="136"/>
      <c r="H19" s="136"/>
      <c r="I19" s="136">
        <f>データ!AW6</f>
        <v>3462</v>
      </c>
      <c r="J19" s="136"/>
      <c r="K19" s="136"/>
      <c r="L19" s="136">
        <f>データ!AX6</f>
        <v>3462</v>
      </c>
      <c r="M19" s="136"/>
      <c r="N19" s="136"/>
      <c r="O19" s="137"/>
      <c r="P19" s="1"/>
      <c r="Q19" s="1"/>
      <c r="R19" s="1"/>
      <c r="S19" s="183"/>
      <c r="T19" s="184"/>
      <c r="U19" s="184"/>
      <c r="V19" s="184"/>
      <c r="W19" s="184"/>
      <c r="X19" s="184"/>
      <c r="Y19" s="184"/>
      <c r="Z19" s="184"/>
      <c r="AA19" s="184"/>
      <c r="AB19" s="184"/>
      <c r="AC19" s="184"/>
      <c r="AD19" s="184"/>
      <c r="AE19" s="184"/>
      <c r="AF19" s="184"/>
      <c r="AG19" s="184"/>
      <c r="AH19" s="185"/>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262</v>
      </c>
      <c r="AL40" s="113"/>
      <c r="AM40" s="113"/>
      <c r="AN40" s="113"/>
      <c r="AO40" s="113"/>
      <c r="AP40" s="113"/>
      <c r="AQ40" s="114"/>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263</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（最大出力合計83kW）</v>
      </c>
      <c r="D123" s="5" t="str">
        <f>データ!EX9</f>
        <v>（最大出力合計-kW）</v>
      </c>
      <c r="E123" s="5" t="str">
        <f>データ!GW9</f>
        <v>（最大出力合計-kW）</v>
      </c>
      <c r="F123" s="5" t="str">
        <f>データ!IV9</f>
        <v>（最大出力合計-kW）</v>
      </c>
      <c r="G123" s="5" t="str">
        <f>データ!KU9</f>
        <v>（最大出力合計83kW）</v>
      </c>
    </row>
  </sheetData>
  <sheetProtection algorithmName="SHA-512" hashValue="fTM45/Elmyz9a5x9MmI0t+dk+ALOAH7iPCy+RnSbiY9pwYMPeZIDLuXgr4MrSlvPowQ7kmI413CrABagImIgAw==" saltValue="zWg96zTm1ZC54vvM9Bdrx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2">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66" x14ac:dyDescent="0.2">
      <c r="A6" s="49" t="s">
        <v>117</v>
      </c>
      <c r="B6" s="67" t="str">
        <f>B7</f>
        <v>2020</v>
      </c>
      <c r="C6" s="67" t="str">
        <f t="shared" ref="C6:AX6" si="6">C7</f>
        <v>012025</v>
      </c>
      <c r="D6" s="67" t="str">
        <f t="shared" si="6"/>
        <v>47</v>
      </c>
      <c r="E6" s="67" t="str">
        <f t="shared" si="6"/>
        <v>04</v>
      </c>
      <c r="F6" s="67" t="str">
        <f t="shared" si="6"/>
        <v>0</v>
      </c>
      <c r="G6" s="67" t="str">
        <f t="shared" si="6"/>
        <v>000</v>
      </c>
      <c r="H6" s="67" t="str">
        <f t="shared" si="6"/>
        <v>北海道　函館市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v>
      </c>
      <c r="S6" s="71" t="str">
        <f t="shared" si="6"/>
        <v>令和１６年７月２８日　函館市新湊太陽光発電所</v>
      </c>
      <c r="T6" s="67" t="str">
        <f t="shared" si="6"/>
        <v>無</v>
      </c>
      <c r="U6" s="71" t="str">
        <f t="shared" si="6"/>
        <v>北海道電力株式会社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103</v>
      </c>
      <c r="AM6" s="69">
        <f t="shared" si="6"/>
        <v>93</v>
      </c>
      <c r="AN6" s="69">
        <f t="shared" si="6"/>
        <v>99</v>
      </c>
      <c r="AO6" s="69">
        <f t="shared" si="6"/>
        <v>109</v>
      </c>
      <c r="AP6" s="69">
        <f t="shared" si="6"/>
        <v>96</v>
      </c>
      <c r="AQ6" s="69">
        <f t="shared" si="6"/>
        <v>103</v>
      </c>
      <c r="AR6" s="69">
        <f t="shared" si="6"/>
        <v>93</v>
      </c>
      <c r="AS6" s="69">
        <f t="shared" si="6"/>
        <v>99</v>
      </c>
      <c r="AT6" s="69">
        <f t="shared" si="6"/>
        <v>109</v>
      </c>
      <c r="AU6" s="69">
        <f t="shared" si="6"/>
        <v>96</v>
      </c>
      <c r="AV6" s="69" t="str">
        <f t="shared" si="6"/>
        <v>-</v>
      </c>
      <c r="AW6" s="69">
        <f t="shared" si="6"/>
        <v>3462</v>
      </c>
      <c r="AX6" s="69">
        <f t="shared" si="6"/>
        <v>3462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6" x14ac:dyDescent="0.2">
      <c r="A7" s="49"/>
      <c r="B7" s="77" t="s">
        <v>118</v>
      </c>
      <c r="C7" s="77" t="s">
        <v>119</v>
      </c>
      <c r="D7" s="77" t="s">
        <v>120</v>
      </c>
      <c r="E7" s="77" t="s">
        <v>121</v>
      </c>
      <c r="F7" s="77" t="s">
        <v>122</v>
      </c>
      <c r="G7" s="77" t="s">
        <v>123</v>
      </c>
      <c r="H7" s="77" t="s">
        <v>124</v>
      </c>
      <c r="I7" s="77" t="s">
        <v>125</v>
      </c>
      <c r="J7" s="77" t="s">
        <v>126</v>
      </c>
      <c r="K7" s="77" t="s">
        <v>127</v>
      </c>
      <c r="L7" s="78" t="s">
        <v>128</v>
      </c>
      <c r="M7" s="79" t="s">
        <v>129</v>
      </c>
      <c r="N7" s="79" t="s">
        <v>129</v>
      </c>
      <c r="O7" s="80" t="s">
        <v>129</v>
      </c>
      <c r="P7" s="80">
        <v>1</v>
      </c>
      <c r="Q7" s="80" t="s">
        <v>129</v>
      </c>
      <c r="R7" s="81" t="s">
        <v>129</v>
      </c>
      <c r="S7" s="81" t="s">
        <v>130</v>
      </c>
      <c r="T7" s="82" t="s">
        <v>131</v>
      </c>
      <c r="U7" s="81" t="s">
        <v>132</v>
      </c>
      <c r="V7" s="78" t="s">
        <v>129</v>
      </c>
      <c r="W7" s="80" t="s">
        <v>129</v>
      </c>
      <c r="X7" s="80" t="s">
        <v>129</v>
      </c>
      <c r="Y7" s="80" t="s">
        <v>129</v>
      </c>
      <c r="Z7" s="80" t="s">
        <v>129</v>
      </c>
      <c r="AA7" s="80" t="s">
        <v>129</v>
      </c>
      <c r="AB7" s="80" t="s">
        <v>129</v>
      </c>
      <c r="AC7" s="80" t="s">
        <v>129</v>
      </c>
      <c r="AD7" s="80" t="s">
        <v>129</v>
      </c>
      <c r="AE7" s="80" t="s">
        <v>129</v>
      </c>
      <c r="AF7" s="80" t="s">
        <v>129</v>
      </c>
      <c r="AG7" s="80" t="s">
        <v>129</v>
      </c>
      <c r="AH7" s="80" t="s">
        <v>129</v>
      </c>
      <c r="AI7" s="80" t="s">
        <v>129</v>
      </c>
      <c r="AJ7" s="80" t="s">
        <v>129</v>
      </c>
      <c r="AK7" s="80" t="s">
        <v>129</v>
      </c>
      <c r="AL7" s="80">
        <v>103</v>
      </c>
      <c r="AM7" s="80">
        <v>93</v>
      </c>
      <c r="AN7" s="80">
        <v>99</v>
      </c>
      <c r="AO7" s="80">
        <v>109</v>
      </c>
      <c r="AP7" s="80">
        <v>96</v>
      </c>
      <c r="AQ7" s="80">
        <v>103</v>
      </c>
      <c r="AR7" s="80">
        <v>93</v>
      </c>
      <c r="AS7" s="80">
        <v>99</v>
      </c>
      <c r="AT7" s="80">
        <v>109</v>
      </c>
      <c r="AU7" s="80">
        <v>96</v>
      </c>
      <c r="AV7" s="80" t="s">
        <v>129</v>
      </c>
      <c r="AW7" s="80">
        <v>3462</v>
      </c>
      <c r="AX7" s="80">
        <v>3462</v>
      </c>
      <c r="AY7" s="83">
        <v>137.6</v>
      </c>
      <c r="AZ7" s="83">
        <v>879.9</v>
      </c>
      <c r="BA7" s="83">
        <v>949.4</v>
      </c>
      <c r="BB7" s="83">
        <v>497.4</v>
      </c>
      <c r="BC7" s="83">
        <v>476.6</v>
      </c>
      <c r="BD7" s="83">
        <v>88.8</v>
      </c>
      <c r="BE7" s="83">
        <v>121.3</v>
      </c>
      <c r="BF7" s="83">
        <v>123.2</v>
      </c>
      <c r="BG7" s="83">
        <v>134.69999999999999</v>
      </c>
      <c r="BH7" s="83">
        <v>141.80000000000001</v>
      </c>
      <c r="BI7" s="83">
        <v>100</v>
      </c>
      <c r="BJ7" s="83">
        <v>552.20000000000005</v>
      </c>
      <c r="BK7" s="83">
        <v>879.9</v>
      </c>
      <c r="BL7" s="83">
        <v>949.4</v>
      </c>
      <c r="BM7" s="83">
        <v>497.4</v>
      </c>
      <c r="BN7" s="83">
        <v>476.6</v>
      </c>
      <c r="BO7" s="83">
        <v>269.8</v>
      </c>
      <c r="BP7" s="83">
        <v>247.9</v>
      </c>
      <c r="BQ7" s="83">
        <v>240.1</v>
      </c>
      <c r="BR7" s="83">
        <v>253.6</v>
      </c>
      <c r="BS7" s="83">
        <v>238</v>
      </c>
      <c r="BT7" s="83">
        <v>100</v>
      </c>
      <c r="BU7" s="83" t="s">
        <v>129</v>
      </c>
      <c r="BV7" s="83" t="s">
        <v>129</v>
      </c>
      <c r="BW7" s="83" t="s">
        <v>129</v>
      </c>
      <c r="BX7" s="83" t="s">
        <v>129</v>
      </c>
      <c r="BY7" s="83" t="s">
        <v>129</v>
      </c>
      <c r="BZ7" s="83" t="s">
        <v>129</v>
      </c>
      <c r="CA7" s="83" t="s">
        <v>129</v>
      </c>
      <c r="CB7" s="83" t="s">
        <v>129</v>
      </c>
      <c r="CC7" s="83" t="s">
        <v>129</v>
      </c>
      <c r="CD7" s="83" t="s">
        <v>129</v>
      </c>
      <c r="CE7" s="83" t="s">
        <v>129</v>
      </c>
      <c r="CF7" s="83">
        <v>28446.6</v>
      </c>
      <c r="CG7" s="83">
        <v>4494.6000000000004</v>
      </c>
      <c r="CH7" s="83">
        <v>4111.1000000000004</v>
      </c>
      <c r="CI7" s="83">
        <v>7844</v>
      </c>
      <c r="CJ7" s="83">
        <v>8322.9</v>
      </c>
      <c r="CK7" s="83">
        <v>22847.9</v>
      </c>
      <c r="CL7" s="83">
        <v>19199</v>
      </c>
      <c r="CM7" s="83">
        <v>19863.5</v>
      </c>
      <c r="CN7" s="83">
        <v>19066.3</v>
      </c>
      <c r="CO7" s="83">
        <v>18998.7</v>
      </c>
      <c r="CP7" s="80">
        <v>1101</v>
      </c>
      <c r="CQ7" s="80">
        <v>3260</v>
      </c>
      <c r="CR7" s="80">
        <v>3457</v>
      </c>
      <c r="CS7" s="80">
        <v>3398</v>
      </c>
      <c r="CT7" s="80">
        <v>3009</v>
      </c>
      <c r="CU7" s="80">
        <v>2390</v>
      </c>
      <c r="CV7" s="80">
        <v>32739</v>
      </c>
      <c r="CW7" s="80">
        <v>34140</v>
      </c>
      <c r="CX7" s="80">
        <v>33434</v>
      </c>
      <c r="CY7" s="80">
        <v>36820</v>
      </c>
      <c r="CZ7" s="80">
        <v>83</v>
      </c>
      <c r="DA7" s="83">
        <v>14.2</v>
      </c>
      <c r="DB7" s="83">
        <v>12.8</v>
      </c>
      <c r="DC7" s="83">
        <v>13.6</v>
      </c>
      <c r="DD7" s="83">
        <v>15</v>
      </c>
      <c r="DE7" s="83">
        <v>13.2</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v>0</v>
      </c>
      <c r="DV7" s="83">
        <v>0</v>
      </c>
      <c r="DW7" s="83">
        <v>0</v>
      </c>
      <c r="DX7" s="83">
        <v>0</v>
      </c>
      <c r="DY7" s="83">
        <v>0</v>
      </c>
      <c r="DZ7" s="83">
        <v>110.5</v>
      </c>
      <c r="EA7" s="83">
        <v>156.5</v>
      </c>
      <c r="EB7" s="83">
        <v>157.6</v>
      </c>
      <c r="EC7" s="83">
        <v>173.7</v>
      </c>
      <c r="ED7" s="83">
        <v>160.19999999999999</v>
      </c>
      <c r="EE7" s="83" t="s">
        <v>129</v>
      </c>
      <c r="EF7" s="83" t="s">
        <v>129</v>
      </c>
      <c r="EG7" s="83" t="s">
        <v>129</v>
      </c>
      <c r="EH7" s="83" t="s">
        <v>129</v>
      </c>
      <c r="EI7" s="83" t="s">
        <v>129</v>
      </c>
      <c r="EJ7" s="83" t="s">
        <v>129</v>
      </c>
      <c r="EK7" s="83" t="s">
        <v>129</v>
      </c>
      <c r="EL7" s="83" t="s">
        <v>129</v>
      </c>
      <c r="EM7" s="83" t="s">
        <v>129</v>
      </c>
      <c r="EN7" s="83" t="s">
        <v>129</v>
      </c>
      <c r="EO7" s="83">
        <v>100</v>
      </c>
      <c r="EP7" s="83">
        <v>100</v>
      </c>
      <c r="EQ7" s="83">
        <v>100</v>
      </c>
      <c r="ER7" s="83">
        <v>100</v>
      </c>
      <c r="ES7" s="83">
        <v>100</v>
      </c>
      <c r="ET7" s="83">
        <v>74.2</v>
      </c>
      <c r="EU7" s="83">
        <v>86.8</v>
      </c>
      <c r="EV7" s="83">
        <v>83.6</v>
      </c>
      <c r="EW7" s="83">
        <v>82.6</v>
      </c>
      <c r="EX7" s="83">
        <v>83.2</v>
      </c>
      <c r="EY7" s="80" t="s">
        <v>129</v>
      </c>
      <c r="EZ7" s="83" t="s">
        <v>129</v>
      </c>
      <c r="FA7" s="83" t="s">
        <v>129</v>
      </c>
      <c r="FB7" s="83" t="s">
        <v>129</v>
      </c>
      <c r="FC7" s="83" t="s">
        <v>129</v>
      </c>
      <c r="FD7" s="83" t="s">
        <v>129</v>
      </c>
      <c r="FE7" s="83">
        <v>61.6</v>
      </c>
      <c r="FF7" s="83">
        <v>57.7</v>
      </c>
      <c r="FG7" s="83">
        <v>57.6</v>
      </c>
      <c r="FH7" s="83">
        <v>60.4</v>
      </c>
      <c r="FI7" s="83">
        <v>54.1</v>
      </c>
      <c r="FJ7" s="83" t="s">
        <v>129</v>
      </c>
      <c r="FK7" s="83" t="s">
        <v>129</v>
      </c>
      <c r="FL7" s="83" t="s">
        <v>129</v>
      </c>
      <c r="FM7" s="83" t="s">
        <v>129</v>
      </c>
      <c r="FN7" s="83" t="s">
        <v>129</v>
      </c>
      <c r="FO7" s="83">
        <v>6.4</v>
      </c>
      <c r="FP7" s="83">
        <v>5.4</v>
      </c>
      <c r="FQ7" s="83">
        <v>8.6999999999999993</v>
      </c>
      <c r="FR7" s="83">
        <v>14.9</v>
      </c>
      <c r="FS7" s="83">
        <v>16.2</v>
      </c>
      <c r="FT7" s="83" t="s">
        <v>129</v>
      </c>
      <c r="FU7" s="83" t="s">
        <v>129</v>
      </c>
      <c r="FV7" s="83" t="s">
        <v>129</v>
      </c>
      <c r="FW7" s="83" t="s">
        <v>129</v>
      </c>
      <c r="FX7" s="83" t="s">
        <v>129</v>
      </c>
      <c r="FY7" s="83">
        <v>390.3</v>
      </c>
      <c r="FZ7" s="83">
        <v>394.9</v>
      </c>
      <c r="GA7" s="83">
        <v>375</v>
      </c>
      <c r="GB7" s="83">
        <v>314.5</v>
      </c>
      <c r="GC7" s="83">
        <v>302.8</v>
      </c>
      <c r="GD7" s="83" t="s">
        <v>129</v>
      </c>
      <c r="GE7" s="83" t="s">
        <v>129</v>
      </c>
      <c r="GF7" s="83" t="s">
        <v>129</v>
      </c>
      <c r="GG7" s="83" t="s">
        <v>129</v>
      </c>
      <c r="GH7" s="83" t="s">
        <v>129</v>
      </c>
      <c r="GI7" s="83" t="s">
        <v>129</v>
      </c>
      <c r="GJ7" s="83" t="s">
        <v>129</v>
      </c>
      <c r="GK7" s="83" t="s">
        <v>129</v>
      </c>
      <c r="GL7" s="83" t="s">
        <v>129</v>
      </c>
      <c r="GM7" s="83" t="s">
        <v>129</v>
      </c>
      <c r="GN7" s="83" t="s">
        <v>129</v>
      </c>
      <c r="GO7" s="83" t="s">
        <v>129</v>
      </c>
      <c r="GP7" s="83" t="s">
        <v>129</v>
      </c>
      <c r="GQ7" s="83" t="s">
        <v>129</v>
      </c>
      <c r="GR7" s="83" t="s">
        <v>129</v>
      </c>
      <c r="GS7" s="83">
        <v>85.6</v>
      </c>
      <c r="GT7" s="83">
        <v>92</v>
      </c>
      <c r="GU7" s="83">
        <v>94.7</v>
      </c>
      <c r="GV7" s="83">
        <v>96</v>
      </c>
      <c r="GW7" s="83">
        <v>97.1</v>
      </c>
      <c r="GX7" s="80" t="s">
        <v>129</v>
      </c>
      <c r="GY7" s="83" t="s">
        <v>129</v>
      </c>
      <c r="GZ7" s="83" t="s">
        <v>129</v>
      </c>
      <c r="HA7" s="83" t="s">
        <v>129</v>
      </c>
      <c r="HB7" s="83" t="s">
        <v>129</v>
      </c>
      <c r="HC7" s="83" t="s">
        <v>129</v>
      </c>
      <c r="HD7" s="83">
        <v>53.5</v>
      </c>
      <c r="HE7" s="83">
        <v>67.599999999999994</v>
      </c>
      <c r="HF7" s="83">
        <v>67.8</v>
      </c>
      <c r="HG7" s="83">
        <v>71</v>
      </c>
      <c r="HH7" s="83">
        <v>70.5</v>
      </c>
      <c r="HI7" s="83" t="s">
        <v>129</v>
      </c>
      <c r="HJ7" s="83" t="s">
        <v>129</v>
      </c>
      <c r="HK7" s="83" t="s">
        <v>129</v>
      </c>
      <c r="HL7" s="83" t="s">
        <v>129</v>
      </c>
      <c r="HM7" s="83" t="s">
        <v>129</v>
      </c>
      <c r="HN7" s="83">
        <v>5.5</v>
      </c>
      <c r="HO7" s="83">
        <v>0</v>
      </c>
      <c r="HP7" s="83">
        <v>0.6</v>
      </c>
      <c r="HQ7" s="83">
        <v>0.2</v>
      </c>
      <c r="HR7" s="83">
        <v>0.1</v>
      </c>
      <c r="HS7" s="83" t="s">
        <v>129</v>
      </c>
      <c r="HT7" s="83" t="s">
        <v>129</v>
      </c>
      <c r="HU7" s="83" t="s">
        <v>129</v>
      </c>
      <c r="HV7" s="83" t="s">
        <v>129</v>
      </c>
      <c r="HW7" s="83" t="s">
        <v>129</v>
      </c>
      <c r="HX7" s="83">
        <v>0.5</v>
      </c>
      <c r="HY7" s="83">
        <v>25.6</v>
      </c>
      <c r="HZ7" s="83">
        <v>43.5</v>
      </c>
      <c r="IA7" s="83">
        <v>42.8</v>
      </c>
      <c r="IB7" s="83">
        <v>41</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v>43.2</v>
      </c>
      <c r="IS7" s="83">
        <v>49.1</v>
      </c>
      <c r="IT7" s="83">
        <v>33.799999999999997</v>
      </c>
      <c r="IU7" s="83">
        <v>24</v>
      </c>
      <c r="IV7" s="83">
        <v>23.8</v>
      </c>
      <c r="IW7" s="80" t="s">
        <v>129</v>
      </c>
      <c r="IX7" s="83" t="s">
        <v>129</v>
      </c>
      <c r="IY7" s="83" t="s">
        <v>129</v>
      </c>
      <c r="IZ7" s="83" t="s">
        <v>129</v>
      </c>
      <c r="JA7" s="83" t="s">
        <v>129</v>
      </c>
      <c r="JB7" s="83" t="s">
        <v>129</v>
      </c>
      <c r="JC7" s="83">
        <v>16.5</v>
      </c>
      <c r="JD7" s="83">
        <v>15</v>
      </c>
      <c r="JE7" s="83">
        <v>12.8</v>
      </c>
      <c r="JF7" s="83">
        <v>11.1</v>
      </c>
      <c r="JG7" s="83">
        <v>13.6</v>
      </c>
      <c r="JH7" s="83" t="s">
        <v>129</v>
      </c>
      <c r="JI7" s="83" t="s">
        <v>129</v>
      </c>
      <c r="JJ7" s="83" t="s">
        <v>129</v>
      </c>
      <c r="JK7" s="83" t="s">
        <v>129</v>
      </c>
      <c r="JL7" s="83" t="s">
        <v>129</v>
      </c>
      <c r="JM7" s="83">
        <v>39.700000000000003</v>
      </c>
      <c r="JN7" s="83">
        <v>37.5</v>
      </c>
      <c r="JO7" s="83">
        <v>37.299999999999997</v>
      </c>
      <c r="JP7" s="83">
        <v>26</v>
      </c>
      <c r="JQ7" s="83">
        <v>23.4</v>
      </c>
      <c r="JR7" s="83" t="s">
        <v>129</v>
      </c>
      <c r="JS7" s="83" t="s">
        <v>129</v>
      </c>
      <c r="JT7" s="83" t="s">
        <v>129</v>
      </c>
      <c r="JU7" s="83" t="s">
        <v>129</v>
      </c>
      <c r="JV7" s="83" t="s">
        <v>129</v>
      </c>
      <c r="JW7" s="83">
        <v>51.8</v>
      </c>
      <c r="JX7" s="83">
        <v>34.200000000000003</v>
      </c>
      <c r="JY7" s="83">
        <v>85.9</v>
      </c>
      <c r="JZ7" s="83">
        <v>409.1</v>
      </c>
      <c r="KA7" s="83">
        <v>329.7</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v>97.5</v>
      </c>
      <c r="KR7" s="83">
        <v>96.6</v>
      </c>
      <c r="KS7" s="83">
        <v>92.8</v>
      </c>
      <c r="KT7" s="83">
        <v>95.9</v>
      </c>
      <c r="KU7" s="83">
        <v>95.2</v>
      </c>
      <c r="KV7" s="80">
        <v>83</v>
      </c>
      <c r="KW7" s="83">
        <v>14.2</v>
      </c>
      <c r="KX7" s="83">
        <v>12.8</v>
      </c>
      <c r="KY7" s="83">
        <v>13.6</v>
      </c>
      <c r="KZ7" s="83">
        <v>15</v>
      </c>
      <c r="LA7" s="83">
        <v>13.2</v>
      </c>
      <c r="LB7" s="83">
        <v>14.5</v>
      </c>
      <c r="LC7" s="83">
        <v>14.9</v>
      </c>
      <c r="LD7" s="83">
        <v>15.3</v>
      </c>
      <c r="LE7" s="83">
        <v>14.9</v>
      </c>
      <c r="LF7" s="83">
        <v>14.9</v>
      </c>
      <c r="LG7" s="83">
        <v>0</v>
      </c>
      <c r="LH7" s="83">
        <v>0</v>
      </c>
      <c r="LI7" s="83">
        <v>0</v>
      </c>
      <c r="LJ7" s="83">
        <v>0</v>
      </c>
      <c r="LK7" s="83">
        <v>0</v>
      </c>
      <c r="LL7" s="83">
        <v>0.3</v>
      </c>
      <c r="LM7" s="83">
        <v>0.3</v>
      </c>
      <c r="LN7" s="83">
        <v>0.7</v>
      </c>
      <c r="LO7" s="83">
        <v>0.4</v>
      </c>
      <c r="LP7" s="83">
        <v>1.8</v>
      </c>
      <c r="LQ7" s="83">
        <v>0</v>
      </c>
      <c r="LR7" s="83">
        <v>0</v>
      </c>
      <c r="LS7" s="83">
        <v>0</v>
      </c>
      <c r="LT7" s="83">
        <v>0</v>
      </c>
      <c r="LU7" s="83">
        <v>0</v>
      </c>
      <c r="LV7" s="83">
        <v>189.5</v>
      </c>
      <c r="LW7" s="83">
        <v>172</v>
      </c>
      <c r="LX7" s="83">
        <v>151.69999999999999</v>
      </c>
      <c r="LY7" s="83">
        <v>138.1</v>
      </c>
      <c r="LZ7" s="83">
        <v>125.8</v>
      </c>
      <c r="MA7" s="83" t="s">
        <v>129</v>
      </c>
      <c r="MB7" s="83" t="s">
        <v>129</v>
      </c>
      <c r="MC7" s="83" t="s">
        <v>129</v>
      </c>
      <c r="MD7" s="83" t="s">
        <v>129</v>
      </c>
      <c r="ME7" s="83" t="s">
        <v>129</v>
      </c>
      <c r="MF7" s="83" t="s">
        <v>129</v>
      </c>
      <c r="MG7" s="83" t="s">
        <v>129</v>
      </c>
      <c r="MH7" s="83" t="s">
        <v>129</v>
      </c>
      <c r="MI7" s="83" t="s">
        <v>129</v>
      </c>
      <c r="MJ7" s="83" t="s">
        <v>129</v>
      </c>
      <c r="MK7" s="83">
        <v>100</v>
      </c>
      <c r="ML7" s="83">
        <v>100</v>
      </c>
      <c r="MM7" s="83">
        <v>100</v>
      </c>
      <c r="MN7" s="83">
        <v>100</v>
      </c>
      <c r="MO7" s="83">
        <v>100</v>
      </c>
      <c r="MP7" s="83">
        <v>98.7</v>
      </c>
      <c r="MQ7" s="83">
        <v>98.2</v>
      </c>
      <c r="MR7" s="83">
        <v>98.7</v>
      </c>
      <c r="MS7" s="83">
        <v>98.8</v>
      </c>
      <c r="MT7" s="83">
        <v>98.9</v>
      </c>
      <c r="MU7" s="83" t="s">
        <v>129</v>
      </c>
      <c r="MV7" s="83" t="s">
        <v>129</v>
      </c>
      <c r="MW7" s="83" t="s">
        <v>129</v>
      </c>
      <c r="MX7" s="83" t="s">
        <v>129</v>
      </c>
      <c r="MY7" s="83" t="s">
        <v>129</v>
      </c>
      <c r="MZ7" s="83" t="s">
        <v>129</v>
      </c>
      <c r="NA7" s="83" t="s">
        <v>129</v>
      </c>
      <c r="NB7" s="83" t="s">
        <v>129</v>
      </c>
      <c r="NC7" s="83" t="s">
        <v>129</v>
      </c>
      <c r="ND7" s="83" t="s">
        <v>129</v>
      </c>
      <c r="NE7" s="83" t="s">
        <v>129</v>
      </c>
      <c r="NF7" s="83" t="s">
        <v>129</v>
      </c>
      <c r="NG7" s="83">
        <v>1</v>
      </c>
      <c r="NH7" s="83">
        <v>1</v>
      </c>
      <c r="NI7" s="83">
        <v>1</v>
      </c>
      <c r="NJ7" s="83">
        <v>1</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133</v>
      </c>
      <c r="FB8" s="85"/>
      <c r="FC8" s="85"/>
      <c r="FD8" s="85"/>
      <c r="FE8" s="85"/>
      <c r="FF8" s="86"/>
      <c r="FG8" s="85"/>
      <c r="FH8" s="85"/>
      <c r="FI8" s="85" t="str">
        <f>FJ4</f>
        <v>修繕費比率（％）</v>
      </c>
      <c r="FJ8" s="85" t="b">
        <f>IF(SUM($M$6,$MU$7:$MX$7)=0,FALSE,TRUE)</f>
        <v>0</v>
      </c>
      <c r="FK8" s="87" t="s">
        <v>133</v>
      </c>
      <c r="FL8" s="85"/>
      <c r="FM8" s="85"/>
      <c r="FN8" s="85"/>
      <c r="FO8" s="85"/>
      <c r="FP8" s="85"/>
      <c r="FQ8" s="86"/>
      <c r="FR8" s="85"/>
      <c r="FS8" s="85" t="str">
        <f>FT4</f>
        <v>企業債残高対料金収入比率（％）</v>
      </c>
      <c r="FT8" s="85" t="b">
        <f>IF(SUM($M$6,$MU$7:$MX$7)=0,FALSE,TRUE)</f>
        <v>0</v>
      </c>
      <c r="FU8" s="87" t="s">
        <v>133</v>
      </c>
      <c r="FV8" s="85"/>
      <c r="FW8" s="85"/>
      <c r="FX8" s="85"/>
      <c r="FY8" s="85"/>
      <c r="FZ8" s="85"/>
      <c r="GA8" s="85"/>
      <c r="GB8" s="86"/>
      <c r="GC8" s="85" t="str">
        <f>GD4</f>
        <v>有形固定資産減価償却率（％）</v>
      </c>
      <c r="GD8" s="85" t="b">
        <v>0</v>
      </c>
      <c r="GE8" s="87" t="s">
        <v>134</v>
      </c>
      <c r="GF8" s="85"/>
      <c r="GG8" s="85"/>
      <c r="GH8" s="85"/>
      <c r="GI8" s="85"/>
      <c r="GJ8" s="85"/>
      <c r="GK8" s="85"/>
      <c r="GL8" s="85"/>
      <c r="GM8" s="85" t="str">
        <f>GN4</f>
        <v>FIT収入割合（％）</v>
      </c>
      <c r="GN8" s="85" t="b">
        <f>IF(SUM($M$6,$MU$7:$MX$7)=0,FALSE,TRUE)</f>
        <v>0</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v>0</v>
      </c>
      <c r="ID8" s="87" t="s">
        <v>134</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v>0</v>
      </c>
      <c r="KC8" s="87" t="s">
        <v>134</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1</v>
      </c>
      <c r="KX8" s="87" t="s">
        <v>133</v>
      </c>
      <c r="KY8" s="85"/>
      <c r="KZ8" s="85"/>
      <c r="LA8" s="85"/>
      <c r="LB8" s="85"/>
      <c r="LC8" s="86"/>
      <c r="LD8" s="85"/>
      <c r="LE8" s="85"/>
      <c r="LF8" s="85" t="str">
        <f>LG4</f>
        <v>修繕費比率（％）</v>
      </c>
      <c r="LG8" s="85" t="b">
        <f>IF(SUM($P$7,$NG$7:$NJ$7)=0,FALSE,TRUE)</f>
        <v>1</v>
      </c>
      <c r="LH8" s="87" t="s">
        <v>133</v>
      </c>
      <c r="LI8" s="85"/>
      <c r="LJ8" s="85"/>
      <c r="LK8" s="85"/>
      <c r="LL8" s="85"/>
      <c r="LM8" s="85"/>
      <c r="LN8" s="86"/>
      <c r="LO8" s="85"/>
      <c r="LP8" s="85" t="str">
        <f>LQ4</f>
        <v>企業債残高対料金収入比率（％）</v>
      </c>
      <c r="LQ8" s="85" t="b">
        <f>IF(SUM($P$7,$NG$7:$NJ$7)=0,FALSE,TRUE)</f>
        <v>1</v>
      </c>
      <c r="LR8" s="87" t="s">
        <v>133</v>
      </c>
      <c r="LS8" s="85"/>
      <c r="LT8" s="85"/>
      <c r="LU8" s="85"/>
      <c r="LV8" s="85"/>
      <c r="LW8" s="85"/>
      <c r="LX8" s="85"/>
      <c r="LY8" s="86"/>
      <c r="LZ8" s="85" t="str">
        <f>MA4</f>
        <v>有形固定資産減価償却率（％）</v>
      </c>
      <c r="MA8" s="85" t="b">
        <v>0</v>
      </c>
      <c r="MB8" s="87" t="s">
        <v>134</v>
      </c>
      <c r="MC8" s="85"/>
      <c r="MD8" s="85"/>
      <c r="ME8" s="85"/>
      <c r="MF8" s="85"/>
      <c r="MG8" s="85"/>
      <c r="MH8" s="85"/>
      <c r="MI8" s="85"/>
      <c r="MJ8" s="85" t="str">
        <f>MK4</f>
        <v>FIT収入割合（％）</v>
      </c>
      <c r="MK8" s="85" t="b">
        <f>IF(SUM($P$7,$NG$7:$NJ$7)=0,FALSE,TRUE)</f>
        <v>1</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（最大出力合計83kW）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（最大出力合計83kW）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137.6</v>
      </c>
      <c r="AZ11" s="95">
        <f>AZ7</f>
        <v>879.9</v>
      </c>
      <c r="BA11" s="95">
        <f>BA7</f>
        <v>949.4</v>
      </c>
      <c r="BB11" s="95">
        <f>BB7</f>
        <v>497.4</v>
      </c>
      <c r="BC11" s="95">
        <f>BC7</f>
        <v>476.6</v>
      </c>
      <c r="BD11" s="84"/>
      <c r="BE11" s="84"/>
      <c r="BF11" s="84"/>
      <c r="BG11" s="84"/>
      <c r="BH11" s="84"/>
      <c r="BI11" s="94" t="s">
        <v>142</v>
      </c>
      <c r="BJ11" s="95">
        <f>BJ7</f>
        <v>552.20000000000005</v>
      </c>
      <c r="BK11" s="95">
        <f>BK7</f>
        <v>879.9</v>
      </c>
      <c r="BL11" s="95">
        <f>BL7</f>
        <v>949.4</v>
      </c>
      <c r="BM11" s="95">
        <f>BM7</f>
        <v>497.4</v>
      </c>
      <c r="BN11" s="95">
        <f>BN7</f>
        <v>476.6</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142</v>
      </c>
      <c r="CF11" s="95">
        <f>CF7</f>
        <v>28446.6</v>
      </c>
      <c r="CG11" s="95">
        <f>CG7</f>
        <v>4494.6000000000004</v>
      </c>
      <c r="CH11" s="95">
        <f>CH7</f>
        <v>4111.1000000000004</v>
      </c>
      <c r="CI11" s="95">
        <f>CI7</f>
        <v>7844</v>
      </c>
      <c r="CJ11" s="95">
        <f>CJ7</f>
        <v>8322.9</v>
      </c>
      <c r="CK11" s="84"/>
      <c r="CL11" s="84"/>
      <c r="CM11" s="84"/>
      <c r="CN11" s="84"/>
      <c r="CO11" s="94" t="s">
        <v>142</v>
      </c>
      <c r="CP11" s="96">
        <f>CP7</f>
        <v>1101</v>
      </c>
      <c r="CQ11" s="96">
        <f>CQ7</f>
        <v>3260</v>
      </c>
      <c r="CR11" s="96">
        <f>CR7</f>
        <v>3457</v>
      </c>
      <c r="CS11" s="96">
        <f>CS7</f>
        <v>3398</v>
      </c>
      <c r="CT11" s="96">
        <f>CT7</f>
        <v>3009</v>
      </c>
      <c r="CU11" s="84"/>
      <c r="CV11" s="84"/>
      <c r="CW11" s="84"/>
      <c r="CX11" s="84"/>
      <c r="CY11" s="84"/>
      <c r="CZ11" s="94" t="s">
        <v>142</v>
      </c>
      <c r="DA11" s="95">
        <f>DA7</f>
        <v>14.2</v>
      </c>
      <c r="DB11" s="95">
        <f>DB7</f>
        <v>12.8</v>
      </c>
      <c r="DC11" s="95">
        <f>DC7</f>
        <v>13.6</v>
      </c>
      <c r="DD11" s="95">
        <f>DD7</f>
        <v>15</v>
      </c>
      <c r="DE11" s="95">
        <f>DE7</f>
        <v>13.2</v>
      </c>
      <c r="DF11" s="84"/>
      <c r="DG11" s="84"/>
      <c r="DH11" s="84"/>
      <c r="DI11" s="84"/>
      <c r="DJ11" s="94" t="s">
        <v>142</v>
      </c>
      <c r="DK11" s="95">
        <f>DK7</f>
        <v>0</v>
      </c>
      <c r="DL11" s="95">
        <f>DL7</f>
        <v>0</v>
      </c>
      <c r="DM11" s="95">
        <f>DM7</f>
        <v>0</v>
      </c>
      <c r="DN11" s="95">
        <f>DN7</f>
        <v>0</v>
      </c>
      <c r="DO11" s="95">
        <f>DO7</f>
        <v>0</v>
      </c>
      <c r="DP11" s="84"/>
      <c r="DQ11" s="84"/>
      <c r="DR11" s="84"/>
      <c r="DS11" s="84"/>
      <c r="DT11" s="94" t="s">
        <v>142</v>
      </c>
      <c r="DU11" s="95">
        <f>DU7</f>
        <v>0</v>
      </c>
      <c r="DV11" s="95">
        <f>DV7</f>
        <v>0</v>
      </c>
      <c r="DW11" s="95">
        <f>DW7</f>
        <v>0</v>
      </c>
      <c r="DX11" s="95">
        <f>DX7</f>
        <v>0</v>
      </c>
      <c r="DY11" s="95">
        <f>DY7</f>
        <v>0</v>
      </c>
      <c r="DZ11" s="84"/>
      <c r="EA11" s="84"/>
      <c r="EB11" s="84"/>
      <c r="EC11" s="84"/>
      <c r="ED11" s="94" t="s">
        <v>142</v>
      </c>
      <c r="EE11" s="95" t="str">
        <f>EE7</f>
        <v>-</v>
      </c>
      <c r="EF11" s="95" t="str">
        <f>EF7</f>
        <v>-</v>
      </c>
      <c r="EG11" s="95" t="str">
        <f>EG7</f>
        <v>-</v>
      </c>
      <c r="EH11" s="95" t="str">
        <f>EH7</f>
        <v>-</v>
      </c>
      <c r="EI11" s="95" t="str">
        <f>EI7</f>
        <v>-</v>
      </c>
      <c r="EJ11" s="84"/>
      <c r="EK11" s="84"/>
      <c r="EL11" s="84"/>
      <c r="EM11" s="84"/>
      <c r="EN11" s="94" t="s">
        <v>142</v>
      </c>
      <c r="EO11" s="95">
        <f>EO7</f>
        <v>100</v>
      </c>
      <c r="EP11" s="95">
        <f>EP7</f>
        <v>100</v>
      </c>
      <c r="EQ11" s="95">
        <f>EQ7</f>
        <v>100</v>
      </c>
      <c r="ER11" s="95">
        <f>ER7</f>
        <v>100</v>
      </c>
      <c r="ES11" s="95">
        <f>ES7</f>
        <v>100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142</v>
      </c>
      <c r="GN11" s="95" t="str">
        <f>GN7</f>
        <v>-</v>
      </c>
      <c r="GO11" s="95" t="str">
        <f>GO7</f>
        <v>-</v>
      </c>
      <c r="GP11" s="95" t="str">
        <f>GP7</f>
        <v>-</v>
      </c>
      <c r="GQ11" s="95" t="str">
        <f>GQ7</f>
        <v>-</v>
      </c>
      <c r="GR11" s="95" t="str">
        <f>GR7</f>
        <v>-</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f>KW7</f>
        <v>14.2</v>
      </c>
      <c r="KX11" s="95">
        <f>KX7</f>
        <v>12.8</v>
      </c>
      <c r="KY11" s="95">
        <f>KY7</f>
        <v>13.6</v>
      </c>
      <c r="KZ11" s="95">
        <f>KZ7</f>
        <v>15</v>
      </c>
      <c r="LA11" s="95">
        <f>LA7</f>
        <v>13.2</v>
      </c>
      <c r="LB11" s="84"/>
      <c r="LC11" s="84"/>
      <c r="LD11" s="84"/>
      <c r="LE11" s="84"/>
      <c r="LF11" s="94" t="s">
        <v>142</v>
      </c>
      <c r="LG11" s="95">
        <f>LG7</f>
        <v>0</v>
      </c>
      <c r="LH11" s="95">
        <f>LH7</f>
        <v>0</v>
      </c>
      <c r="LI11" s="95">
        <f>LI7</f>
        <v>0</v>
      </c>
      <c r="LJ11" s="95">
        <f>LJ7</f>
        <v>0</v>
      </c>
      <c r="LK11" s="95">
        <f>LK7</f>
        <v>0</v>
      </c>
      <c r="LL11" s="84"/>
      <c r="LM11" s="84"/>
      <c r="LN11" s="84"/>
      <c r="LO11" s="84"/>
      <c r="LP11" s="94" t="s">
        <v>142</v>
      </c>
      <c r="LQ11" s="95">
        <f>LQ7</f>
        <v>0</v>
      </c>
      <c r="LR11" s="95">
        <f>LR7</f>
        <v>0</v>
      </c>
      <c r="LS11" s="95">
        <f>LS7</f>
        <v>0</v>
      </c>
      <c r="LT11" s="95">
        <f>LT7</f>
        <v>0</v>
      </c>
      <c r="LU11" s="95">
        <f>LU7</f>
        <v>0</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88.8</v>
      </c>
      <c r="AZ12" s="95">
        <f>BE7</f>
        <v>121.3</v>
      </c>
      <c r="BA12" s="95">
        <f>BF7</f>
        <v>123.2</v>
      </c>
      <c r="BB12" s="95">
        <f>BG7</f>
        <v>134.69999999999999</v>
      </c>
      <c r="BC12" s="95">
        <f>BH7</f>
        <v>141.80000000000001</v>
      </c>
      <c r="BD12" s="84"/>
      <c r="BE12" s="84"/>
      <c r="BF12" s="84"/>
      <c r="BG12" s="84"/>
      <c r="BH12" s="84"/>
      <c r="BI12" s="94" t="s">
        <v>143</v>
      </c>
      <c r="BJ12" s="95">
        <f>BO7</f>
        <v>269.8</v>
      </c>
      <c r="BK12" s="95">
        <f>BP7</f>
        <v>247.9</v>
      </c>
      <c r="BL12" s="95">
        <f>BQ7</f>
        <v>240.1</v>
      </c>
      <c r="BM12" s="95">
        <f>BR7</f>
        <v>253.6</v>
      </c>
      <c r="BN12" s="95">
        <f>BS7</f>
        <v>238</v>
      </c>
      <c r="BO12" s="84"/>
      <c r="BP12" s="84"/>
      <c r="BQ12" s="84"/>
      <c r="BR12" s="84"/>
      <c r="BS12" s="84"/>
      <c r="BT12" s="94" t="s">
        <v>143</v>
      </c>
      <c r="BU12" s="95" t="str">
        <f>BZ7</f>
        <v>-</v>
      </c>
      <c r="BV12" s="95" t="str">
        <f>CA7</f>
        <v>-</v>
      </c>
      <c r="BW12" s="95" t="str">
        <f>CB7</f>
        <v>-</v>
      </c>
      <c r="BX12" s="95" t="str">
        <f>CC7</f>
        <v>-</v>
      </c>
      <c r="BY12" s="95" t="str">
        <f>CD7</f>
        <v>-</v>
      </c>
      <c r="BZ12" s="84"/>
      <c r="CA12" s="84"/>
      <c r="CB12" s="84"/>
      <c r="CC12" s="84"/>
      <c r="CD12" s="84"/>
      <c r="CE12" s="94" t="s">
        <v>143</v>
      </c>
      <c r="CF12" s="95">
        <f>CK7</f>
        <v>22847.9</v>
      </c>
      <c r="CG12" s="95">
        <f>CL7</f>
        <v>19199</v>
      </c>
      <c r="CH12" s="95">
        <f>CM7</f>
        <v>19863.5</v>
      </c>
      <c r="CI12" s="95">
        <f>CN7</f>
        <v>19066.3</v>
      </c>
      <c r="CJ12" s="95">
        <f>CO7</f>
        <v>18998.7</v>
      </c>
      <c r="CK12" s="84"/>
      <c r="CL12" s="84"/>
      <c r="CM12" s="84"/>
      <c r="CN12" s="84"/>
      <c r="CO12" s="94" t="s">
        <v>143</v>
      </c>
      <c r="CP12" s="96">
        <f>CU7</f>
        <v>2390</v>
      </c>
      <c r="CQ12" s="96">
        <f>CV7</f>
        <v>32739</v>
      </c>
      <c r="CR12" s="96">
        <f>CW7</f>
        <v>34140</v>
      </c>
      <c r="CS12" s="96">
        <f>CX7</f>
        <v>33434</v>
      </c>
      <c r="CT12" s="96">
        <f>CY7</f>
        <v>36820</v>
      </c>
      <c r="CU12" s="84"/>
      <c r="CV12" s="84"/>
      <c r="CW12" s="84"/>
      <c r="CX12" s="84"/>
      <c r="CY12" s="84"/>
      <c r="CZ12" s="94" t="s">
        <v>143</v>
      </c>
      <c r="DA12" s="95">
        <f>DF7</f>
        <v>36.4</v>
      </c>
      <c r="DB12" s="95">
        <f>DG7</f>
        <v>31.6</v>
      </c>
      <c r="DC12" s="95">
        <f>DH7</f>
        <v>31.6</v>
      </c>
      <c r="DD12" s="95">
        <f>DI7</f>
        <v>30.1</v>
      </c>
      <c r="DE12" s="95">
        <f>DJ7</f>
        <v>30.3</v>
      </c>
      <c r="DF12" s="84"/>
      <c r="DG12" s="84"/>
      <c r="DH12" s="84"/>
      <c r="DI12" s="84"/>
      <c r="DJ12" s="94" t="s">
        <v>143</v>
      </c>
      <c r="DK12" s="95">
        <f>DP7</f>
        <v>8.3000000000000007</v>
      </c>
      <c r="DL12" s="95">
        <f>DQ7</f>
        <v>7.1</v>
      </c>
      <c r="DM12" s="95">
        <f>DR7</f>
        <v>7.3</v>
      </c>
      <c r="DN12" s="95">
        <f>DS7</f>
        <v>5.3</v>
      </c>
      <c r="DO12" s="95">
        <f>DT7</f>
        <v>6.4</v>
      </c>
      <c r="DP12" s="84"/>
      <c r="DQ12" s="84"/>
      <c r="DR12" s="84"/>
      <c r="DS12" s="84"/>
      <c r="DT12" s="94" t="s">
        <v>143</v>
      </c>
      <c r="DU12" s="95">
        <f>DZ7</f>
        <v>110.5</v>
      </c>
      <c r="DV12" s="95">
        <f>EA7</f>
        <v>156.5</v>
      </c>
      <c r="DW12" s="95">
        <f>EB7</f>
        <v>157.6</v>
      </c>
      <c r="DX12" s="95">
        <f>EC7</f>
        <v>173.7</v>
      </c>
      <c r="DY12" s="95">
        <f>ED7</f>
        <v>160.19999999999999</v>
      </c>
      <c r="DZ12" s="84"/>
      <c r="EA12" s="84"/>
      <c r="EB12" s="84"/>
      <c r="EC12" s="84"/>
      <c r="ED12" s="94" t="s">
        <v>143</v>
      </c>
      <c r="EE12" s="95" t="str">
        <f>EJ7</f>
        <v>-</v>
      </c>
      <c r="EF12" s="95" t="str">
        <f>EK7</f>
        <v>-</v>
      </c>
      <c r="EG12" s="95" t="str">
        <f>EL7</f>
        <v>-</v>
      </c>
      <c r="EH12" s="95" t="str">
        <f>EM7</f>
        <v>-</v>
      </c>
      <c r="EI12" s="95" t="str">
        <f>EN7</f>
        <v>-</v>
      </c>
      <c r="EJ12" s="84"/>
      <c r="EK12" s="84"/>
      <c r="EL12" s="84"/>
      <c r="EM12" s="84"/>
      <c r="EN12" s="94" t="s">
        <v>143</v>
      </c>
      <c r="EO12" s="95">
        <f>ET7</f>
        <v>74.2</v>
      </c>
      <c r="EP12" s="95">
        <f>EU7</f>
        <v>86.8</v>
      </c>
      <c r="EQ12" s="95">
        <f>EV7</f>
        <v>83.6</v>
      </c>
      <c r="ER12" s="95">
        <f>EW7</f>
        <v>82.6</v>
      </c>
      <c r="ES12" s="95">
        <f>EX7</f>
        <v>83.2</v>
      </c>
      <c r="ET12" s="84"/>
      <c r="EU12" s="84"/>
      <c r="EV12" s="84"/>
      <c r="EW12" s="84"/>
      <c r="EX12" s="84"/>
      <c r="EY12" s="94" t="s">
        <v>143</v>
      </c>
      <c r="EZ12" s="95" t="str">
        <f>IF($EZ$8,FE7,"-")</f>
        <v>-</v>
      </c>
      <c r="FA12" s="95" t="str">
        <f>IF($EZ$8,FF7,"-")</f>
        <v>-</v>
      </c>
      <c r="FB12" s="95" t="str">
        <f>IF($EZ$8,FG7,"-")</f>
        <v>-</v>
      </c>
      <c r="FC12" s="95" t="str">
        <f>IF($EZ$8,FH7,"-")</f>
        <v>-</v>
      </c>
      <c r="FD12" s="95" t="str">
        <f>IF($EZ$8,FI7,"-")</f>
        <v>-</v>
      </c>
      <c r="FE12" s="84"/>
      <c r="FF12" s="84"/>
      <c r="FG12" s="84"/>
      <c r="FH12" s="84"/>
      <c r="FI12" s="94" t="s">
        <v>143</v>
      </c>
      <c r="FJ12" s="95" t="str">
        <f>IF($FJ$8,FO7,"-")</f>
        <v>-</v>
      </c>
      <c r="FK12" s="95" t="str">
        <f>IF($FJ$8,FP7,"-")</f>
        <v>-</v>
      </c>
      <c r="FL12" s="95" t="str">
        <f>IF($FJ$8,FQ7,"-")</f>
        <v>-</v>
      </c>
      <c r="FM12" s="95" t="str">
        <f>IF($FJ$8,FR7,"-")</f>
        <v>-</v>
      </c>
      <c r="FN12" s="95" t="str">
        <f>IF($FJ$8,FS7,"-")</f>
        <v>-</v>
      </c>
      <c r="FO12" s="84"/>
      <c r="FP12" s="84"/>
      <c r="FQ12" s="84"/>
      <c r="FR12" s="84"/>
      <c r="FS12" s="94" t="s">
        <v>143</v>
      </c>
      <c r="FT12" s="95" t="str">
        <f>IF($FT$8,FY7,"-")</f>
        <v>-</v>
      </c>
      <c r="FU12" s="95" t="str">
        <f>IF($FT$8,FZ7,"-")</f>
        <v>-</v>
      </c>
      <c r="FV12" s="95" t="str">
        <f>IF($FT$8,GA7,"-")</f>
        <v>-</v>
      </c>
      <c r="FW12" s="95" t="str">
        <f>IF($FT$8,GB7,"-")</f>
        <v>-</v>
      </c>
      <c r="FX12" s="95" t="str">
        <f>IF($FT$8,GC7,"-")</f>
        <v>-</v>
      </c>
      <c r="FY12" s="84"/>
      <c r="FZ12" s="84"/>
      <c r="GA12" s="84"/>
      <c r="GB12" s="84"/>
      <c r="GC12" s="94" t="s">
        <v>143</v>
      </c>
      <c r="GD12" s="95" t="str">
        <f>IF($GD$8,GI7,"-")</f>
        <v>-</v>
      </c>
      <c r="GE12" s="95" t="str">
        <f>IF($GD$8,GJ7,"-")</f>
        <v>-</v>
      </c>
      <c r="GF12" s="95" t="str">
        <f>IF($GD$8,GK7,"-")</f>
        <v>-</v>
      </c>
      <c r="GG12" s="95" t="str">
        <f>IF($GD$8,GL7,"-")</f>
        <v>-</v>
      </c>
      <c r="GH12" s="95" t="str">
        <f>IF($GD$8,GM7,"-")</f>
        <v>-</v>
      </c>
      <c r="GI12" s="84"/>
      <c r="GJ12" s="84"/>
      <c r="GK12" s="84"/>
      <c r="GL12" s="84"/>
      <c r="GM12" s="94" t="s">
        <v>143</v>
      </c>
      <c r="GN12" s="95" t="str">
        <f>IF($GN$8,GS7,"-")</f>
        <v>-</v>
      </c>
      <c r="GO12" s="95" t="str">
        <f>IF($GN$8,GT7,"-")</f>
        <v>-</v>
      </c>
      <c r="GP12" s="95" t="str">
        <f>IF($GN$8,GU7,"-")</f>
        <v>-</v>
      </c>
      <c r="GQ12" s="95" t="str">
        <f>IF($GN$8,GV7,"-")</f>
        <v>-</v>
      </c>
      <c r="GR12" s="95" t="str">
        <f>IF($GN$8,GW7,"-")</f>
        <v>-</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t="str">
        <f>IF($IX$8,JC7,"-")</f>
        <v>-</v>
      </c>
      <c r="IY12" s="95" t="str">
        <f>IF($IX$8,JD7,"-")</f>
        <v>-</v>
      </c>
      <c r="IZ12" s="95" t="str">
        <f>IF($IX$8,JE7,"-")</f>
        <v>-</v>
      </c>
      <c r="JA12" s="95" t="str">
        <f>IF($IX$8,JF7,"-")</f>
        <v>-</v>
      </c>
      <c r="JB12" s="95" t="str">
        <f>IF($IX$8,JG7,"-")</f>
        <v>-</v>
      </c>
      <c r="JC12" s="84"/>
      <c r="JD12" s="84"/>
      <c r="JE12" s="84"/>
      <c r="JF12" s="84"/>
      <c r="JG12" s="94" t="s">
        <v>143</v>
      </c>
      <c r="JH12" s="95" t="str">
        <f>IF($JH$8,JM7,"-")</f>
        <v>-</v>
      </c>
      <c r="JI12" s="95" t="str">
        <f>IF($JH$8,JN7,"-")</f>
        <v>-</v>
      </c>
      <c r="JJ12" s="95" t="str">
        <f>IF($JH$8,JO7,"-")</f>
        <v>-</v>
      </c>
      <c r="JK12" s="95" t="str">
        <f>IF($JH$8,JP7,"-")</f>
        <v>-</v>
      </c>
      <c r="JL12" s="95" t="str">
        <f>IF($JH$8,JQ7,"-")</f>
        <v>-</v>
      </c>
      <c r="JM12" s="84"/>
      <c r="JN12" s="84"/>
      <c r="JO12" s="84"/>
      <c r="JP12" s="84"/>
      <c r="JQ12" s="94" t="s">
        <v>143</v>
      </c>
      <c r="JR12" s="95" t="str">
        <f>IF($JR$8,JW7,"-")</f>
        <v>-</v>
      </c>
      <c r="JS12" s="95" t="str">
        <f>IF($JR$8,JX7,"-")</f>
        <v>-</v>
      </c>
      <c r="JT12" s="95" t="str">
        <f>IF($JR$8,JY7,"-")</f>
        <v>-</v>
      </c>
      <c r="JU12" s="95" t="str">
        <f>IF($JR$8,JZ7,"-")</f>
        <v>-</v>
      </c>
      <c r="JV12" s="95" t="str">
        <f>IF($JR$8,KA7,"-")</f>
        <v>-</v>
      </c>
      <c r="JW12" s="84"/>
      <c r="JX12" s="84"/>
      <c r="JY12" s="84"/>
      <c r="JZ12" s="84"/>
      <c r="KA12" s="94" t="s">
        <v>143</v>
      </c>
      <c r="KB12" s="95" t="str">
        <f>IF($KB$8,KG7,"-")</f>
        <v>-</v>
      </c>
      <c r="KC12" s="95" t="str">
        <f>IF($KB$8,KH7,"-")</f>
        <v>-</v>
      </c>
      <c r="KD12" s="95" t="str">
        <f>IF($KB$8,KI7,"-")</f>
        <v>-</v>
      </c>
      <c r="KE12" s="95" t="str">
        <f>IF($KB$8,KJ7,"-")</f>
        <v>-</v>
      </c>
      <c r="KF12" s="95" t="str">
        <f>IF($KB$8,KK7,"-")</f>
        <v>-</v>
      </c>
      <c r="KG12" s="84"/>
      <c r="KH12" s="84"/>
      <c r="KI12" s="84"/>
      <c r="KJ12" s="84"/>
      <c r="KK12" s="94" t="s">
        <v>143</v>
      </c>
      <c r="KL12" s="95" t="str">
        <f>IF($KL$8,KQ7,"-")</f>
        <v>-</v>
      </c>
      <c r="KM12" s="95" t="str">
        <f>IF($KL$8,KR7,"-")</f>
        <v>-</v>
      </c>
      <c r="KN12" s="95" t="str">
        <f>IF($KL$8,KS7,"-")</f>
        <v>-</v>
      </c>
      <c r="KO12" s="95" t="str">
        <f>IF($KL$8,KT7,"-")</f>
        <v>-</v>
      </c>
      <c r="KP12" s="95" t="str">
        <f>IF($KL$8,KU7,"-")</f>
        <v>-</v>
      </c>
      <c r="KQ12" s="84"/>
      <c r="KR12" s="84"/>
      <c r="KS12" s="84"/>
      <c r="KT12" s="84"/>
      <c r="KU12" s="84"/>
      <c r="KV12" s="94" t="s">
        <v>143</v>
      </c>
      <c r="KW12" s="95">
        <f>IF($KW$8,LB7,"-")</f>
        <v>14.5</v>
      </c>
      <c r="KX12" s="95">
        <f>IF($KW$8,LC7,"-")</f>
        <v>14.9</v>
      </c>
      <c r="KY12" s="95">
        <f>IF($KW$8,LD7,"-")</f>
        <v>15.3</v>
      </c>
      <c r="KZ12" s="95">
        <f>IF($KW$8,LE7,"-")</f>
        <v>14.9</v>
      </c>
      <c r="LA12" s="95">
        <f>IF($KW$8,LF7,"-")</f>
        <v>14.9</v>
      </c>
      <c r="LB12" s="84"/>
      <c r="LC12" s="84"/>
      <c r="LD12" s="84"/>
      <c r="LE12" s="84"/>
      <c r="LF12" s="94" t="s">
        <v>143</v>
      </c>
      <c r="LG12" s="95">
        <f>IF($LG$8,LL7,"-")</f>
        <v>0.3</v>
      </c>
      <c r="LH12" s="95">
        <f>IF($LG$8,LM7,"-")</f>
        <v>0.3</v>
      </c>
      <c r="LI12" s="95">
        <f>IF($LG$8,LN7,"-")</f>
        <v>0.7</v>
      </c>
      <c r="LJ12" s="95">
        <f>IF($LG$8,LO7,"-")</f>
        <v>0.4</v>
      </c>
      <c r="LK12" s="95">
        <f>IF($LG$8,LP7,"-")</f>
        <v>1.8</v>
      </c>
      <c r="LL12" s="84"/>
      <c r="LM12" s="84"/>
      <c r="LN12" s="84"/>
      <c r="LO12" s="84"/>
      <c r="LP12" s="94" t="s">
        <v>143</v>
      </c>
      <c r="LQ12" s="95">
        <f>IF($LQ$8,LV7,"-")</f>
        <v>189.5</v>
      </c>
      <c r="LR12" s="95">
        <f>IF($LQ$8,LW7,"-")</f>
        <v>172</v>
      </c>
      <c r="LS12" s="95">
        <f>IF($LQ$8,LX7,"-")</f>
        <v>151.69999999999999</v>
      </c>
      <c r="LT12" s="95">
        <f>IF($LQ$8,LY7,"-")</f>
        <v>138.1</v>
      </c>
      <c r="LU12" s="95">
        <f>IF($LQ$8,LZ7,"-")</f>
        <v>125.8</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143</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144</v>
      </c>
      <c r="AY13" s="95">
        <f>$BI$7</f>
        <v>100</v>
      </c>
      <c r="AZ13" s="95">
        <f>$BI$7</f>
        <v>100</v>
      </c>
      <c r="BA13" s="95">
        <f>$BI$7</f>
        <v>100</v>
      </c>
      <c r="BB13" s="95">
        <f>$BI$7</f>
        <v>100</v>
      </c>
      <c r="BC13" s="95">
        <f>$BI$7</f>
        <v>100</v>
      </c>
      <c r="BD13" s="84"/>
      <c r="BE13" s="84"/>
      <c r="BF13" s="84"/>
      <c r="BG13" s="84"/>
      <c r="BH13" s="84"/>
      <c r="BI13" s="94" t="s">
        <v>144</v>
      </c>
      <c r="BJ13" s="95">
        <f>$BT$7</f>
        <v>100</v>
      </c>
      <c r="BK13" s="95">
        <f>$BT$7</f>
        <v>100</v>
      </c>
      <c r="BL13" s="95">
        <f>$BT$7</f>
        <v>100</v>
      </c>
      <c r="BM13" s="95">
        <f>$BT$7</f>
        <v>100</v>
      </c>
      <c r="BN13" s="95">
        <f>$BT$7</f>
        <v>100</v>
      </c>
      <c r="BO13" s="84"/>
      <c r="BP13" s="84"/>
      <c r="BQ13" s="84"/>
      <c r="BR13" s="84"/>
      <c r="BS13" s="84"/>
      <c r="BT13" s="94" t="s">
        <v>144</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145</v>
      </c>
      <c r="C14" s="99"/>
      <c r="D14" s="100"/>
      <c r="E14" s="99"/>
      <c r="F14" s="205" t="s">
        <v>146</v>
      </c>
      <c r="G14" s="205"/>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5" t="s">
        <v>147</v>
      </c>
      <c r="C15" s="195"/>
      <c r="D15" s="100"/>
      <c r="E15" s="97">
        <v>1</v>
      </c>
      <c r="F15" s="195" t="s">
        <v>148</v>
      </c>
      <c r="G15" s="195"/>
      <c r="H15" s="102" t="s">
        <v>149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150</v>
      </c>
      <c r="AY15" s="103"/>
      <c r="AZ15" s="103"/>
      <c r="BA15" s="103"/>
      <c r="BB15" s="103"/>
      <c r="BC15" s="103"/>
      <c r="BD15" s="100"/>
      <c r="BE15" s="100"/>
      <c r="BF15" s="100"/>
      <c r="BG15" s="100"/>
      <c r="BH15" s="100"/>
      <c r="BI15" s="101" t="s">
        <v>150</v>
      </c>
      <c r="BJ15" s="103"/>
      <c r="BK15" s="103"/>
      <c r="BL15" s="103"/>
      <c r="BM15" s="103"/>
      <c r="BN15" s="103"/>
      <c r="BO15" s="100"/>
      <c r="BP15" s="100"/>
      <c r="BQ15" s="100"/>
      <c r="BR15" s="100"/>
      <c r="BS15" s="100"/>
      <c r="BT15" s="101" t="s">
        <v>150</v>
      </c>
      <c r="BU15" s="103"/>
      <c r="BV15" s="103"/>
      <c r="BW15" s="103"/>
      <c r="BX15" s="103"/>
      <c r="BY15" s="103"/>
      <c r="BZ15" s="100"/>
      <c r="CA15" s="100"/>
      <c r="CB15" s="100"/>
      <c r="CC15" s="100"/>
      <c r="CD15" s="100"/>
      <c r="CE15" s="101" t="s">
        <v>150</v>
      </c>
      <c r="CF15" s="103"/>
      <c r="CG15" s="103"/>
      <c r="CH15" s="103"/>
      <c r="CI15" s="103"/>
      <c r="CJ15" s="103"/>
      <c r="CK15" s="100"/>
      <c r="CL15" s="100"/>
      <c r="CM15" s="100"/>
      <c r="CN15" s="100"/>
      <c r="CO15" s="101" t="s">
        <v>150</v>
      </c>
      <c r="CP15" s="103"/>
      <c r="CQ15" s="103"/>
      <c r="CR15" s="103"/>
      <c r="CS15" s="103"/>
      <c r="CT15" s="103"/>
      <c r="CU15" s="100"/>
      <c r="CV15" s="100"/>
      <c r="CW15" s="100"/>
      <c r="CX15" s="100"/>
      <c r="CY15" s="100"/>
      <c r="CZ15" s="101" t="s">
        <v>150</v>
      </c>
      <c r="DA15" s="103"/>
      <c r="DB15" s="103"/>
      <c r="DC15" s="103"/>
      <c r="DD15" s="103"/>
      <c r="DE15" s="103"/>
      <c r="DF15" s="100"/>
      <c r="DG15" s="100"/>
      <c r="DH15" s="100"/>
      <c r="DI15" s="100"/>
      <c r="DJ15" s="101" t="s">
        <v>150</v>
      </c>
      <c r="DK15" s="103"/>
      <c r="DL15" s="103"/>
      <c r="DM15" s="103"/>
      <c r="DN15" s="103"/>
      <c r="DO15" s="103"/>
      <c r="DP15" s="100"/>
      <c r="DQ15" s="100"/>
      <c r="DR15" s="100"/>
      <c r="DS15" s="100"/>
      <c r="DT15" s="101" t="s">
        <v>150</v>
      </c>
      <c r="DU15" s="103"/>
      <c r="DV15" s="103"/>
      <c r="DW15" s="103"/>
      <c r="DX15" s="103"/>
      <c r="DY15" s="103"/>
      <c r="DZ15" s="100"/>
      <c r="EA15" s="100"/>
      <c r="EB15" s="100"/>
      <c r="EC15" s="100"/>
      <c r="ED15" s="101" t="s">
        <v>150</v>
      </c>
      <c r="EE15" s="103"/>
      <c r="EF15" s="103"/>
      <c r="EG15" s="103"/>
      <c r="EH15" s="103"/>
      <c r="EI15" s="103"/>
      <c r="EJ15" s="100"/>
      <c r="EK15" s="100"/>
      <c r="EL15" s="100"/>
      <c r="EM15" s="100"/>
      <c r="EN15" s="101" t="s">
        <v>150</v>
      </c>
      <c r="EO15" s="103"/>
      <c r="EP15" s="103"/>
      <c r="EQ15" s="103"/>
      <c r="ER15" s="103"/>
      <c r="ES15" s="103"/>
      <c r="ET15" s="100"/>
      <c r="EU15" s="100"/>
      <c r="EV15" s="100"/>
      <c r="EW15" s="100"/>
      <c r="EX15" s="100"/>
      <c r="EY15" s="101" t="s">
        <v>150</v>
      </c>
      <c r="EZ15" s="103"/>
      <c r="FA15" s="103"/>
      <c r="FB15" s="103"/>
      <c r="FC15" s="103"/>
      <c r="FD15" s="103"/>
      <c r="FE15" s="100"/>
      <c r="FF15" s="100"/>
      <c r="FG15" s="100"/>
      <c r="FH15" s="100"/>
      <c r="FI15" s="101" t="s">
        <v>150</v>
      </c>
      <c r="FJ15" s="103"/>
      <c r="FK15" s="103"/>
      <c r="FL15" s="103"/>
      <c r="FM15" s="103"/>
      <c r="FN15" s="103"/>
      <c r="FO15" s="100"/>
      <c r="FP15" s="100"/>
      <c r="FQ15" s="100"/>
      <c r="FR15" s="100"/>
      <c r="FS15" s="101" t="s">
        <v>150</v>
      </c>
      <c r="FT15" s="103"/>
      <c r="FU15" s="103"/>
      <c r="FV15" s="103"/>
      <c r="FW15" s="103"/>
      <c r="FX15" s="103"/>
      <c r="FY15" s="100"/>
      <c r="FZ15" s="100"/>
      <c r="GA15" s="100"/>
      <c r="GB15" s="100"/>
      <c r="GC15" s="101" t="s">
        <v>150</v>
      </c>
      <c r="GD15" s="103"/>
      <c r="GE15" s="103"/>
      <c r="GF15" s="103"/>
      <c r="GG15" s="103"/>
      <c r="GH15" s="103"/>
      <c r="GI15" s="100"/>
      <c r="GJ15" s="100"/>
      <c r="GK15" s="100"/>
      <c r="GL15" s="100"/>
      <c r="GM15" s="101" t="s">
        <v>150</v>
      </c>
      <c r="GN15" s="103"/>
      <c r="GO15" s="103"/>
      <c r="GP15" s="103"/>
      <c r="GQ15" s="103"/>
      <c r="GR15" s="103"/>
      <c r="GS15" s="100"/>
      <c r="GT15" s="100"/>
      <c r="GU15" s="100"/>
      <c r="GV15" s="100"/>
      <c r="GW15" s="100"/>
      <c r="GX15" s="101" t="s">
        <v>150</v>
      </c>
      <c r="GY15" s="103"/>
      <c r="GZ15" s="103"/>
      <c r="HA15" s="103"/>
      <c r="HB15" s="103"/>
      <c r="HC15" s="103"/>
      <c r="HD15" s="100"/>
      <c r="HE15" s="100"/>
      <c r="HF15" s="100"/>
      <c r="HG15" s="100"/>
      <c r="HH15" s="101" t="s">
        <v>150</v>
      </c>
      <c r="HI15" s="103"/>
      <c r="HJ15" s="103"/>
      <c r="HK15" s="103"/>
      <c r="HL15" s="103"/>
      <c r="HM15" s="103"/>
      <c r="HN15" s="100"/>
      <c r="HO15" s="100"/>
      <c r="HP15" s="100"/>
      <c r="HQ15" s="100"/>
      <c r="HR15" s="101" t="s">
        <v>150</v>
      </c>
      <c r="HS15" s="103"/>
      <c r="HT15" s="103"/>
      <c r="HU15" s="103"/>
      <c r="HV15" s="103"/>
      <c r="HW15" s="103"/>
      <c r="HX15" s="100"/>
      <c r="HY15" s="100"/>
      <c r="HZ15" s="100"/>
      <c r="IA15" s="100"/>
      <c r="IB15" s="101" t="s">
        <v>150</v>
      </c>
      <c r="IC15" s="103"/>
      <c r="ID15" s="103"/>
      <c r="IE15" s="103"/>
      <c r="IF15" s="103"/>
      <c r="IG15" s="103"/>
      <c r="IH15" s="100"/>
      <c r="II15" s="100"/>
      <c r="IJ15" s="100"/>
      <c r="IK15" s="100"/>
      <c r="IL15" s="101" t="s">
        <v>150</v>
      </c>
      <c r="IM15" s="103"/>
      <c r="IN15" s="103"/>
      <c r="IO15" s="103"/>
      <c r="IP15" s="103"/>
      <c r="IQ15" s="103"/>
      <c r="IR15" s="100"/>
      <c r="IS15" s="100"/>
      <c r="IT15" s="100"/>
      <c r="IU15" s="100"/>
      <c r="IV15" s="100"/>
      <c r="IW15" s="101" t="s">
        <v>150</v>
      </c>
      <c r="IX15" s="103"/>
      <c r="IY15" s="103"/>
      <c r="IZ15" s="103"/>
      <c r="JA15" s="103"/>
      <c r="JB15" s="103"/>
      <c r="JC15" s="100"/>
      <c r="JD15" s="100"/>
      <c r="JE15" s="100"/>
      <c r="JF15" s="100"/>
      <c r="JG15" s="101" t="s">
        <v>150</v>
      </c>
      <c r="JH15" s="103"/>
      <c r="JI15" s="103"/>
      <c r="JJ15" s="103"/>
      <c r="JK15" s="103"/>
      <c r="JL15" s="103"/>
      <c r="JM15" s="100"/>
      <c r="JN15" s="100"/>
      <c r="JO15" s="100"/>
      <c r="JP15" s="100"/>
      <c r="JQ15" s="101" t="s">
        <v>150</v>
      </c>
      <c r="JR15" s="103"/>
      <c r="JS15" s="103"/>
      <c r="JT15" s="103"/>
      <c r="JU15" s="103"/>
      <c r="JV15" s="103"/>
      <c r="JW15" s="100"/>
      <c r="JX15" s="100"/>
      <c r="JY15" s="100"/>
      <c r="JZ15" s="100"/>
      <c r="KA15" s="101" t="s">
        <v>150</v>
      </c>
      <c r="KB15" s="103"/>
      <c r="KC15" s="103"/>
      <c r="KD15" s="103"/>
      <c r="KE15" s="103"/>
      <c r="KF15" s="103"/>
      <c r="KG15" s="100"/>
      <c r="KH15" s="100"/>
      <c r="KI15" s="100"/>
      <c r="KJ15" s="100"/>
      <c r="KK15" s="101" t="s">
        <v>150</v>
      </c>
      <c r="KL15" s="103"/>
      <c r="KM15" s="103"/>
      <c r="KN15" s="103"/>
      <c r="KO15" s="103"/>
      <c r="KP15" s="103"/>
      <c r="KQ15" s="100"/>
      <c r="KR15" s="100"/>
      <c r="KS15" s="100"/>
      <c r="KT15" s="100"/>
      <c r="KU15" s="100"/>
      <c r="KV15" s="101" t="s">
        <v>150</v>
      </c>
      <c r="KW15" s="103"/>
      <c r="KX15" s="103"/>
      <c r="KY15" s="103"/>
      <c r="KZ15" s="103"/>
      <c r="LA15" s="103"/>
      <c r="LB15" s="100"/>
      <c r="LC15" s="100"/>
      <c r="LD15" s="100"/>
      <c r="LE15" s="100"/>
      <c r="LF15" s="101" t="s">
        <v>150</v>
      </c>
      <c r="LG15" s="103"/>
      <c r="LH15" s="103"/>
      <c r="LI15" s="103"/>
      <c r="LJ15" s="103"/>
      <c r="LK15" s="103"/>
      <c r="LL15" s="100"/>
      <c r="LM15" s="100"/>
      <c r="LN15" s="100"/>
      <c r="LO15" s="100"/>
      <c r="LP15" s="101" t="s">
        <v>150</v>
      </c>
      <c r="LQ15" s="103"/>
      <c r="LR15" s="103"/>
      <c r="LS15" s="103"/>
      <c r="LT15" s="103"/>
      <c r="LU15" s="103"/>
      <c r="LV15" s="100"/>
      <c r="LW15" s="100"/>
      <c r="LX15" s="100"/>
      <c r="LY15" s="100"/>
      <c r="LZ15" s="101" t="s">
        <v>150</v>
      </c>
      <c r="MA15" s="103"/>
      <c r="MB15" s="103"/>
      <c r="MC15" s="103"/>
      <c r="MD15" s="103"/>
      <c r="ME15" s="103"/>
      <c r="MF15" s="100"/>
      <c r="MG15" s="100"/>
      <c r="MH15" s="100"/>
      <c r="MI15" s="100"/>
      <c r="MJ15" s="101" t="s">
        <v>150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5" t="s">
        <v>151</v>
      </c>
      <c r="C16" s="195"/>
      <c r="D16" s="100"/>
      <c r="E16" s="97">
        <f>E15+1</f>
        <v>2</v>
      </c>
      <c r="F16" s="195" t="s">
        <v>152</v>
      </c>
      <c r="G16" s="195"/>
      <c r="H16" s="102" t="s">
        <v>153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5" t="s">
        <v>154</v>
      </c>
      <c r="C17" s="195"/>
      <c r="D17" s="100"/>
      <c r="E17" s="97">
        <f t="shared" ref="E17" si="8">E16+1</f>
        <v>3</v>
      </c>
      <c r="F17" s="195" t="s">
        <v>155</v>
      </c>
      <c r="G17" s="195"/>
      <c r="H17" s="102" t="s">
        <v>156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157</v>
      </c>
      <c r="AY17" s="106">
        <f>IF(AY7="-",NA(),AY7)</f>
        <v>137.6</v>
      </c>
      <c r="AZ17" s="106">
        <f t="shared" ref="AZ17:BC17" si="9">IF(AZ7="-",NA(),AZ7)</f>
        <v>879.9</v>
      </c>
      <c r="BA17" s="106">
        <f t="shared" si="9"/>
        <v>949.4</v>
      </c>
      <c r="BB17" s="106">
        <f t="shared" si="9"/>
        <v>497.4</v>
      </c>
      <c r="BC17" s="106">
        <f t="shared" si="9"/>
        <v>476.6</v>
      </c>
      <c r="BD17" s="100"/>
      <c r="BE17" s="100"/>
      <c r="BF17" s="100"/>
      <c r="BG17" s="100"/>
      <c r="BH17" s="100"/>
      <c r="BI17" s="105" t="s">
        <v>157</v>
      </c>
      <c r="BJ17" s="106">
        <f>IF(BJ7="-",NA(),BJ7)</f>
        <v>552.20000000000005</v>
      </c>
      <c r="BK17" s="106">
        <f t="shared" ref="BK17:BN17" si="10">IF(BK7="-",NA(),BK7)</f>
        <v>879.9</v>
      </c>
      <c r="BL17" s="106">
        <f t="shared" si="10"/>
        <v>949.4</v>
      </c>
      <c r="BM17" s="106">
        <f t="shared" si="10"/>
        <v>497.4</v>
      </c>
      <c r="BN17" s="106">
        <f t="shared" si="10"/>
        <v>476.6</v>
      </c>
      <c r="BO17" s="100"/>
      <c r="BP17" s="100"/>
      <c r="BQ17" s="100"/>
      <c r="BR17" s="100"/>
      <c r="BS17" s="100"/>
      <c r="BT17" s="105" t="s">
        <v>157</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157</v>
      </c>
      <c r="CF17" s="106">
        <f>IF(CF7="-",NA(),CF7)</f>
        <v>28446.6</v>
      </c>
      <c r="CG17" s="106">
        <f t="shared" ref="CG17:CJ17" si="12">IF(CG7="-",NA(),CG7)</f>
        <v>4494.6000000000004</v>
      </c>
      <c r="CH17" s="106">
        <f t="shared" si="12"/>
        <v>4111.1000000000004</v>
      </c>
      <c r="CI17" s="106">
        <f t="shared" si="12"/>
        <v>7844</v>
      </c>
      <c r="CJ17" s="106">
        <f t="shared" si="12"/>
        <v>8322.9</v>
      </c>
      <c r="CK17" s="100"/>
      <c r="CL17" s="100"/>
      <c r="CM17" s="100"/>
      <c r="CN17" s="100"/>
      <c r="CO17" s="105" t="s">
        <v>157</v>
      </c>
      <c r="CP17" s="107">
        <f>IF(CP7="-",NA(),CP7)</f>
        <v>1101</v>
      </c>
      <c r="CQ17" s="107">
        <f t="shared" ref="CQ17:CT17" si="13">IF(CQ7="-",NA(),CQ7)</f>
        <v>3260</v>
      </c>
      <c r="CR17" s="107">
        <f t="shared" si="13"/>
        <v>3457</v>
      </c>
      <c r="CS17" s="107">
        <f t="shared" si="13"/>
        <v>3398</v>
      </c>
      <c r="CT17" s="107">
        <f t="shared" si="13"/>
        <v>3009</v>
      </c>
      <c r="CU17" s="100"/>
      <c r="CV17" s="100"/>
      <c r="CW17" s="100"/>
      <c r="CX17" s="100"/>
      <c r="CY17" s="100"/>
      <c r="CZ17" s="105" t="s">
        <v>157</v>
      </c>
      <c r="DA17" s="106">
        <f>IF(DA7="-",NA(),DA7)</f>
        <v>14.2</v>
      </c>
      <c r="DB17" s="106">
        <f t="shared" ref="DB17:DE17" si="14">IF(DB7="-",NA(),DB7)</f>
        <v>12.8</v>
      </c>
      <c r="DC17" s="106">
        <f t="shared" si="14"/>
        <v>13.6</v>
      </c>
      <c r="DD17" s="106">
        <f t="shared" si="14"/>
        <v>15</v>
      </c>
      <c r="DE17" s="106">
        <f t="shared" si="14"/>
        <v>13.2</v>
      </c>
      <c r="DF17" s="100"/>
      <c r="DG17" s="100"/>
      <c r="DH17" s="100"/>
      <c r="DI17" s="100"/>
      <c r="DJ17" s="105" t="s">
        <v>157</v>
      </c>
      <c r="DK17" s="106">
        <f>IF(DK7="-",NA(),DK7)</f>
        <v>0</v>
      </c>
      <c r="DL17" s="106">
        <f t="shared" ref="DL17:DO17" si="15">IF(DL7="-",NA(),DL7)</f>
        <v>0</v>
      </c>
      <c r="DM17" s="106">
        <f t="shared" si="15"/>
        <v>0</v>
      </c>
      <c r="DN17" s="106">
        <f t="shared" si="15"/>
        <v>0</v>
      </c>
      <c r="DO17" s="106">
        <f t="shared" si="15"/>
        <v>0</v>
      </c>
      <c r="DP17" s="100"/>
      <c r="DQ17" s="100"/>
      <c r="DR17" s="100"/>
      <c r="DS17" s="100"/>
      <c r="DT17" s="105" t="s">
        <v>157</v>
      </c>
      <c r="DU17" s="106">
        <f>IF(DU7="-",NA(),DU7)</f>
        <v>0</v>
      </c>
      <c r="DV17" s="106">
        <f t="shared" ref="DV17:DY17" si="16">IF(DV7="-",NA(),DV7)</f>
        <v>0</v>
      </c>
      <c r="DW17" s="106">
        <f t="shared" si="16"/>
        <v>0</v>
      </c>
      <c r="DX17" s="106">
        <f t="shared" si="16"/>
        <v>0</v>
      </c>
      <c r="DY17" s="106">
        <f t="shared" si="16"/>
        <v>0</v>
      </c>
      <c r="DZ17" s="100"/>
      <c r="EA17" s="100"/>
      <c r="EB17" s="100"/>
      <c r="EC17" s="100"/>
      <c r="ED17" s="105" t="s">
        <v>157</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157</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157</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157</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157</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157</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157</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157</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157</v>
      </c>
      <c r="KW17" s="106">
        <f>IF(KW7="-",NA(),KW7)</f>
        <v>14.2</v>
      </c>
      <c r="KX17" s="106">
        <f t="shared" ref="KX17:LA17" si="34">IF(KX7="-",NA(),KX7)</f>
        <v>12.8</v>
      </c>
      <c r="KY17" s="106">
        <f t="shared" si="34"/>
        <v>13.6</v>
      </c>
      <c r="KZ17" s="106">
        <f t="shared" si="34"/>
        <v>15</v>
      </c>
      <c r="LA17" s="106">
        <f t="shared" si="34"/>
        <v>13.2</v>
      </c>
      <c r="LB17" s="100"/>
      <c r="LC17" s="100"/>
      <c r="LD17" s="100"/>
      <c r="LE17" s="100"/>
      <c r="LF17" s="105" t="s">
        <v>157</v>
      </c>
      <c r="LG17" s="106">
        <f>IF(LG7="-",NA(),LG7)</f>
        <v>0</v>
      </c>
      <c r="LH17" s="106">
        <f t="shared" ref="LH17:LK17" si="35">IF(LH7="-",NA(),LH7)</f>
        <v>0</v>
      </c>
      <c r="LI17" s="106">
        <f t="shared" si="35"/>
        <v>0</v>
      </c>
      <c r="LJ17" s="106">
        <f t="shared" si="35"/>
        <v>0</v>
      </c>
      <c r="LK17" s="106">
        <f t="shared" si="35"/>
        <v>0</v>
      </c>
      <c r="LL17" s="100"/>
      <c r="LM17" s="100"/>
      <c r="LN17" s="100"/>
      <c r="LO17" s="100"/>
      <c r="LP17" s="105" t="s">
        <v>157</v>
      </c>
      <c r="LQ17" s="106">
        <f>IF(LQ7="-",NA(),LQ7)</f>
        <v>0</v>
      </c>
      <c r="LR17" s="106">
        <f t="shared" ref="LR17:LU17" si="36">IF(LR7="-",NA(),LR7)</f>
        <v>0</v>
      </c>
      <c r="LS17" s="106">
        <f t="shared" si="36"/>
        <v>0</v>
      </c>
      <c r="LT17" s="106">
        <f t="shared" si="36"/>
        <v>0</v>
      </c>
      <c r="LU17" s="106">
        <f t="shared" si="36"/>
        <v>0</v>
      </c>
      <c r="LV17" s="100"/>
      <c r="LW17" s="100"/>
      <c r="LX17" s="100"/>
      <c r="LY17" s="100"/>
      <c r="LZ17" s="105" t="s">
        <v>157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157</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5" t="s">
        <v>158</v>
      </c>
      <c r="C18" s="195"/>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159</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159</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159</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159</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159</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159</v>
      </c>
      <c r="DA18" s="106">
        <f>IF(DF7="-",NA(),DF7)</f>
        <v>36.4</v>
      </c>
      <c r="DB18" s="106">
        <f t="shared" ref="DB18:DE18" si="44">IF(DG7="-",NA(),DG7)</f>
        <v>31.6</v>
      </c>
      <c r="DC18" s="106">
        <f t="shared" si="44"/>
        <v>31.6</v>
      </c>
      <c r="DD18" s="106">
        <f t="shared" si="44"/>
        <v>30.1</v>
      </c>
      <c r="DE18" s="106">
        <f t="shared" si="44"/>
        <v>30.3</v>
      </c>
      <c r="DF18" s="100"/>
      <c r="DG18" s="100"/>
      <c r="DH18" s="100"/>
      <c r="DI18" s="100"/>
      <c r="DJ18" s="105" t="s">
        <v>159</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159</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159</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159</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159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159</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159</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159</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159</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159</v>
      </c>
      <c r="LG18" s="106">
        <f>IF(OR(NOT($LG$8),LL7="-"),NA(),LL7)</f>
        <v>0.3</v>
      </c>
      <c r="LH18" s="106">
        <f>IF(OR(NOT($LG$8),LM7="-"),NA(),LM7)</f>
        <v>0.3</v>
      </c>
      <c r="LI18" s="106">
        <f>IF(OR(NOT($LG$8),LN7="-"),NA(),LN7)</f>
        <v>0.7</v>
      </c>
      <c r="LJ18" s="106">
        <f>IF(OR(NOT($LG$8),LO7="-"),NA(),LO7)</f>
        <v>0.4</v>
      </c>
      <c r="LK18" s="106">
        <f>IF(OR(NOT($LG$8),LP7="-"),NA(),LP7)</f>
        <v>1.8</v>
      </c>
      <c r="LL18" s="100"/>
      <c r="LM18" s="100"/>
      <c r="LN18" s="100"/>
      <c r="LO18" s="100"/>
      <c r="LP18" s="105" t="s">
        <v>159</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159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159</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5" t="s">
        <v>160</v>
      </c>
      <c r="C19" s="195"/>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144</v>
      </c>
      <c r="AY19" s="106">
        <f>$BI$7</f>
        <v>100</v>
      </c>
      <c r="AZ19" s="106">
        <f t="shared" ref="AZ19:BC19" si="49">$BI$7</f>
        <v>100</v>
      </c>
      <c r="BA19" s="106">
        <f t="shared" si="49"/>
        <v>100</v>
      </c>
      <c r="BB19" s="106">
        <f t="shared" si="49"/>
        <v>100</v>
      </c>
      <c r="BC19" s="106">
        <f t="shared" si="49"/>
        <v>100</v>
      </c>
      <c r="BD19" s="100"/>
      <c r="BE19" s="100"/>
      <c r="BF19" s="100"/>
      <c r="BG19" s="100"/>
      <c r="BH19" s="100"/>
      <c r="BI19" s="108" t="s">
        <v>144</v>
      </c>
      <c r="BJ19" s="106">
        <f>$BT$7</f>
        <v>100</v>
      </c>
      <c r="BK19" s="106">
        <f>$BT$7</f>
        <v>100</v>
      </c>
      <c r="BL19" s="106">
        <f>$BT$7</f>
        <v>100</v>
      </c>
      <c r="BM19" s="106">
        <f>$BT$7</f>
        <v>100</v>
      </c>
      <c r="BN19" s="106">
        <f>$BT$7</f>
        <v>100</v>
      </c>
      <c r="BO19" s="100"/>
      <c r="BP19" s="100"/>
      <c r="BQ19" s="100"/>
      <c r="BR19" s="100"/>
      <c r="BS19" s="100"/>
      <c r="BT19" s="108" t="s">
        <v>144</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5" t="s">
        <v>161</v>
      </c>
      <c r="C20" s="195"/>
      <c r="D20" s="100"/>
    </row>
    <row r="21" spans="1:374" x14ac:dyDescent="0.2">
      <c r="A21" s="97">
        <f t="shared" si="7"/>
        <v>7</v>
      </c>
      <c r="B21" s="195" t="s">
        <v>162</v>
      </c>
      <c r="C21" s="195"/>
      <c r="D21" s="100"/>
    </row>
    <row r="22" spans="1:374" x14ac:dyDescent="0.2">
      <c r="A22" s="97">
        <f t="shared" si="7"/>
        <v>8</v>
      </c>
      <c r="B22" s="195" t="s">
        <v>163</v>
      </c>
      <c r="C22" s="195"/>
      <c r="D22" s="100"/>
      <c r="E22" s="196" t="s">
        <v>164</v>
      </c>
      <c r="F22" s="197"/>
      <c r="G22" s="197"/>
      <c r="H22" s="197"/>
      <c r="I22" s="198"/>
    </row>
    <row r="23" spans="1:374" x14ac:dyDescent="0.2">
      <c r="A23" s="97">
        <f t="shared" si="7"/>
        <v>9</v>
      </c>
      <c r="B23" s="195" t="s">
        <v>165</v>
      </c>
      <c r="C23" s="195"/>
      <c r="D23" s="100"/>
      <c r="E23" s="199"/>
      <c r="F23" s="200"/>
      <c r="G23" s="200"/>
      <c r="H23" s="200"/>
      <c r="I23" s="201"/>
    </row>
    <row r="24" spans="1:374" x14ac:dyDescent="0.2">
      <c r="A24" s="97">
        <f t="shared" si="7"/>
        <v>10</v>
      </c>
      <c r="B24" s="195" t="s">
        <v>166</v>
      </c>
      <c r="C24" s="195"/>
      <c r="D24" s="100"/>
      <c r="E24" s="199"/>
      <c r="F24" s="200"/>
      <c r="G24" s="200"/>
      <c r="H24" s="200"/>
      <c r="I24" s="201"/>
    </row>
    <row r="25" spans="1:374" x14ac:dyDescent="0.2">
      <c r="A25" s="97">
        <f t="shared" si="7"/>
        <v>11</v>
      </c>
      <c r="B25" s="195" t="s">
        <v>167</v>
      </c>
      <c r="C25" s="195"/>
      <c r="D25" s="100"/>
      <c r="E25" s="199"/>
      <c r="F25" s="200"/>
      <c r="G25" s="200"/>
      <c r="H25" s="200"/>
      <c r="I25" s="201"/>
    </row>
    <row r="26" spans="1:374" x14ac:dyDescent="0.2">
      <c r="A26" s="97">
        <f t="shared" si="7"/>
        <v>12</v>
      </c>
      <c r="B26" s="195" t="s">
        <v>168</v>
      </c>
      <c r="C26" s="195"/>
      <c r="D26" s="100"/>
      <c r="E26" s="199"/>
      <c r="F26" s="200"/>
      <c r="G26" s="200"/>
      <c r="H26" s="200"/>
      <c r="I26" s="201"/>
    </row>
    <row r="27" spans="1:374" x14ac:dyDescent="0.2">
      <c r="A27" s="97">
        <f t="shared" si="7"/>
        <v>13</v>
      </c>
      <c r="B27" s="195" t="s">
        <v>169</v>
      </c>
      <c r="C27" s="195"/>
      <c r="D27" s="100"/>
      <c r="E27" s="199"/>
      <c r="F27" s="200"/>
      <c r="G27" s="200"/>
      <c r="H27" s="200"/>
      <c r="I27" s="201"/>
    </row>
    <row r="28" spans="1:374" x14ac:dyDescent="0.2">
      <c r="A28" s="97">
        <f t="shared" si="7"/>
        <v>14</v>
      </c>
      <c r="B28" s="195" t="s">
        <v>170</v>
      </c>
      <c r="C28" s="195"/>
      <c r="D28" s="100"/>
      <c r="E28" s="199"/>
      <c r="F28" s="200"/>
      <c r="G28" s="200"/>
      <c r="H28" s="200"/>
      <c r="I28" s="201"/>
    </row>
    <row r="29" spans="1:374" x14ac:dyDescent="0.2">
      <c r="A29" s="97">
        <f t="shared" si="7"/>
        <v>15</v>
      </c>
      <c r="B29" s="195" t="s">
        <v>171</v>
      </c>
      <c r="C29" s="195"/>
      <c r="D29" s="100"/>
      <c r="E29" s="199"/>
      <c r="F29" s="200"/>
      <c r="G29" s="200"/>
      <c r="H29" s="200"/>
      <c r="I29" s="201"/>
    </row>
    <row r="30" spans="1:374" x14ac:dyDescent="0.2">
      <c r="A30" s="97">
        <f t="shared" si="7"/>
        <v>16</v>
      </c>
      <c r="B30" s="195" t="s">
        <v>172</v>
      </c>
      <c r="C30" s="195"/>
      <c r="D30" s="100"/>
      <c r="E30" s="199"/>
      <c r="F30" s="200"/>
      <c r="G30" s="200"/>
      <c r="H30" s="200"/>
      <c r="I30" s="201"/>
    </row>
    <row r="31" spans="1:374" x14ac:dyDescent="0.2">
      <c r="A31" s="97">
        <f t="shared" si="7"/>
        <v>17</v>
      </c>
      <c r="B31" s="195" t="s">
        <v>173</v>
      </c>
      <c r="C31" s="195"/>
      <c r="D31" s="100"/>
      <c r="E31" s="199"/>
      <c r="F31" s="200"/>
      <c r="G31" s="200"/>
      <c r="H31" s="200"/>
      <c r="I31" s="201"/>
    </row>
    <row r="32" spans="1:374" x14ac:dyDescent="0.2">
      <c r="A32" s="97">
        <f t="shared" si="7"/>
        <v>18</v>
      </c>
      <c r="B32" s="195" t="s">
        <v>174</v>
      </c>
      <c r="C32" s="195"/>
      <c r="D32" s="100"/>
      <c r="E32" s="199"/>
      <c r="F32" s="200"/>
      <c r="G32" s="200"/>
      <c r="H32" s="200"/>
      <c r="I32" s="201"/>
    </row>
    <row r="33" spans="1:16" x14ac:dyDescent="0.2">
      <c r="A33" s="97">
        <f t="shared" si="7"/>
        <v>19</v>
      </c>
      <c r="B33" s="195" t="s">
        <v>175</v>
      </c>
      <c r="C33" s="195"/>
      <c r="D33" s="100"/>
      <c r="E33" s="199"/>
      <c r="F33" s="200"/>
      <c r="G33" s="200"/>
      <c r="H33" s="200"/>
      <c r="I33" s="201"/>
    </row>
    <row r="34" spans="1:16" x14ac:dyDescent="0.2">
      <c r="A34" s="97">
        <f t="shared" si="7"/>
        <v>20</v>
      </c>
      <c r="B34" s="195" t="s">
        <v>176</v>
      </c>
      <c r="C34" s="195"/>
      <c r="D34" s="100"/>
      <c r="E34" s="199"/>
      <c r="F34" s="200"/>
      <c r="G34" s="200"/>
      <c r="H34" s="200"/>
      <c r="I34" s="201"/>
    </row>
    <row r="35" spans="1:16" ht="25.5" customHeight="1" x14ac:dyDescent="0.2">
      <c r="E35" s="202"/>
      <c r="F35" s="203"/>
      <c r="G35" s="203"/>
      <c r="H35" s="203"/>
      <c r="I35" s="204"/>
    </row>
    <row r="36" spans="1:16" x14ac:dyDescent="0.2">
      <c r="A36" t="s">
        <v>177</v>
      </c>
      <c r="B36" t="s">
        <v>178</v>
      </c>
    </row>
    <row r="37" spans="1:16" x14ac:dyDescent="0.2">
      <c r="A37" t="s">
        <v>179</v>
      </c>
      <c r="B37" t="s">
        <v>180</v>
      </c>
      <c r="L37" s="196" t="s">
        <v>164</v>
      </c>
      <c r="M37" s="197"/>
      <c r="N37" s="197"/>
      <c r="O37" s="197"/>
      <c r="P37" s="198"/>
    </row>
    <row r="38" spans="1:16" x14ac:dyDescent="0.2">
      <c r="A38" t="s">
        <v>181</v>
      </c>
      <c r="B38" t="s">
        <v>182</v>
      </c>
      <c r="L38" s="199"/>
      <c r="M38" s="200"/>
      <c r="N38" s="200"/>
      <c r="O38" s="200"/>
      <c r="P38" s="201"/>
    </row>
    <row r="39" spans="1:16" x14ac:dyDescent="0.2">
      <c r="A39" t="s">
        <v>183</v>
      </c>
      <c r="B39" t="s">
        <v>184</v>
      </c>
      <c r="L39" s="199"/>
      <c r="M39" s="200"/>
      <c r="N39" s="200"/>
      <c r="O39" s="200"/>
      <c r="P39" s="201"/>
    </row>
    <row r="40" spans="1:16" x14ac:dyDescent="0.2">
      <c r="A40" t="s">
        <v>185</v>
      </c>
      <c r="B40" t="s">
        <v>186</v>
      </c>
      <c r="L40" s="199"/>
      <c r="M40" s="200"/>
      <c r="N40" s="200"/>
      <c r="O40" s="200"/>
      <c r="P40" s="201"/>
    </row>
    <row r="41" spans="1:16" x14ac:dyDescent="0.2">
      <c r="A41" t="s">
        <v>187</v>
      </c>
      <c r="B41" t="s">
        <v>188</v>
      </c>
      <c r="L41" s="199"/>
      <c r="M41" s="200"/>
      <c r="N41" s="200"/>
      <c r="O41" s="200"/>
      <c r="P41" s="201"/>
    </row>
    <row r="42" spans="1:16" x14ac:dyDescent="0.2">
      <c r="A42" t="s">
        <v>189</v>
      </c>
      <c r="B42" t="s">
        <v>190</v>
      </c>
      <c r="L42" s="199"/>
      <c r="M42" s="200"/>
      <c r="N42" s="200"/>
      <c r="O42" s="200"/>
      <c r="P42" s="201"/>
    </row>
    <row r="43" spans="1:16" x14ac:dyDescent="0.2">
      <c r="A43" t="s">
        <v>191</v>
      </c>
      <c r="B43" t="s">
        <v>192</v>
      </c>
      <c r="L43" s="199"/>
      <c r="M43" s="200"/>
      <c r="N43" s="200"/>
      <c r="O43" s="200"/>
      <c r="P43" s="201"/>
    </row>
    <row r="44" spans="1:16" x14ac:dyDescent="0.2">
      <c r="A44" t="s">
        <v>193</v>
      </c>
      <c r="B44" t="s">
        <v>194</v>
      </c>
      <c r="L44" s="199"/>
      <c r="M44" s="200"/>
      <c r="N44" s="200"/>
      <c r="O44" s="200"/>
      <c r="P44" s="201"/>
    </row>
    <row r="45" spans="1:16" x14ac:dyDescent="0.2">
      <c r="A45" t="s">
        <v>195</v>
      </c>
      <c r="B45" t="s">
        <v>196</v>
      </c>
      <c r="L45" s="199"/>
      <c r="M45" s="200"/>
      <c r="N45" s="200"/>
      <c r="O45" s="200"/>
      <c r="P45" s="201"/>
    </row>
    <row r="46" spans="1:16" x14ac:dyDescent="0.2">
      <c r="A46" t="s">
        <v>197</v>
      </c>
      <c r="B46" t="s">
        <v>198</v>
      </c>
      <c r="L46" s="199"/>
      <c r="M46" s="200"/>
      <c r="N46" s="200"/>
      <c r="O46" s="200"/>
      <c r="P46" s="201"/>
    </row>
    <row r="47" spans="1:16" x14ac:dyDescent="0.2">
      <c r="A47" t="s">
        <v>199</v>
      </c>
      <c r="B47" t="s">
        <v>200</v>
      </c>
      <c r="L47" s="199"/>
      <c r="M47" s="200"/>
      <c r="N47" s="200"/>
      <c r="O47" s="200"/>
      <c r="P47" s="201"/>
    </row>
    <row r="48" spans="1:16" x14ac:dyDescent="0.2">
      <c r="A48" t="s">
        <v>201</v>
      </c>
      <c r="B48" t="s">
        <v>202</v>
      </c>
      <c r="L48" s="199"/>
      <c r="M48" s="200"/>
      <c r="N48" s="200"/>
      <c r="O48" s="200"/>
      <c r="P48" s="201"/>
    </row>
    <row r="49" spans="1:16" x14ac:dyDescent="0.2">
      <c r="A49" t="s">
        <v>203</v>
      </c>
      <c r="B49" t="s">
        <v>204</v>
      </c>
      <c r="L49" s="199"/>
      <c r="M49" s="200"/>
      <c r="N49" s="200"/>
      <c r="O49" s="200"/>
      <c r="P49" s="201"/>
    </row>
    <row r="50" spans="1:16" ht="26.25" customHeight="1" x14ac:dyDescent="0.2">
      <c r="A50" t="s">
        <v>205</v>
      </c>
      <c r="B50" t="s">
        <v>206</v>
      </c>
      <c r="L50" s="202"/>
      <c r="M50" s="203"/>
      <c r="N50" s="203"/>
      <c r="O50" s="203"/>
      <c r="P50" s="204"/>
    </row>
    <row r="51" spans="1:16" x14ac:dyDescent="0.2">
      <c r="A51" t="s">
        <v>207</v>
      </c>
      <c r="B51" t="s">
        <v>208</v>
      </c>
    </row>
    <row r="52" spans="1:16" x14ac:dyDescent="0.2">
      <c r="A52" t="s">
        <v>209</v>
      </c>
      <c r="B52" t="s">
        <v>210</v>
      </c>
    </row>
    <row r="53" spans="1:16" x14ac:dyDescent="0.2">
      <c r="A53" t="s">
        <v>211</v>
      </c>
      <c r="B53" t="s">
        <v>212</v>
      </c>
    </row>
    <row r="54" spans="1:16" x14ac:dyDescent="0.2">
      <c r="A54" t="s">
        <v>213</v>
      </c>
      <c r="B54" t="s">
        <v>214</v>
      </c>
    </row>
    <row r="55" spans="1:16" x14ac:dyDescent="0.2">
      <c r="A55" t="s">
        <v>215</v>
      </c>
      <c r="B55" t="s">
        <v>216</v>
      </c>
    </row>
    <row r="56" spans="1:16" x14ac:dyDescent="0.2">
      <c r="A56" t="s">
        <v>217</v>
      </c>
      <c r="B56" t="s">
        <v>218</v>
      </c>
    </row>
    <row r="57" spans="1:16" x14ac:dyDescent="0.2">
      <c r="A57" t="s">
        <v>219</v>
      </c>
      <c r="B57" t="s">
        <v>220</v>
      </c>
    </row>
    <row r="58" spans="1:16" x14ac:dyDescent="0.2">
      <c r="A58" t="s">
        <v>221</v>
      </c>
      <c r="B58" t="s">
        <v>222</v>
      </c>
    </row>
    <row r="59" spans="1:16" x14ac:dyDescent="0.2">
      <c r="A59" t="s">
        <v>223</v>
      </c>
      <c r="B59" t="s">
        <v>224</v>
      </c>
    </row>
    <row r="60" spans="1:16" x14ac:dyDescent="0.2">
      <c r="A60" t="s">
        <v>225</v>
      </c>
      <c r="B60" t="s">
        <v>226</v>
      </c>
    </row>
    <row r="61" spans="1:16" x14ac:dyDescent="0.2">
      <c r="A61" t="s">
        <v>227</v>
      </c>
      <c r="B61" t="s">
        <v>228</v>
      </c>
    </row>
    <row r="62" spans="1:16" x14ac:dyDescent="0.2">
      <c r="A62" t="s">
        <v>229</v>
      </c>
      <c r="B62" t="s">
        <v>230</v>
      </c>
    </row>
    <row r="63" spans="1:16" x14ac:dyDescent="0.2">
      <c r="A63" t="s">
        <v>231</v>
      </c>
      <c r="B63" t="s">
        <v>232</v>
      </c>
    </row>
    <row r="64" spans="1:16" x14ac:dyDescent="0.2">
      <c r="A64" t="s">
        <v>233</v>
      </c>
      <c r="B64" t="s">
        <v>234</v>
      </c>
    </row>
    <row r="65" spans="1:2" x14ac:dyDescent="0.2">
      <c r="A65" t="s">
        <v>235</v>
      </c>
      <c r="B65" t="s">
        <v>236</v>
      </c>
    </row>
    <row r="66" spans="1:2" x14ac:dyDescent="0.2">
      <c r="A66" t="s">
        <v>237</v>
      </c>
      <c r="B66" t="s">
        <v>238</v>
      </c>
    </row>
    <row r="67" spans="1:2" x14ac:dyDescent="0.2">
      <c r="A67" t="s">
        <v>239</v>
      </c>
      <c r="B67" t="s">
        <v>238</v>
      </c>
    </row>
    <row r="68" spans="1:2" x14ac:dyDescent="0.2">
      <c r="A68" t="s">
        <v>240</v>
      </c>
      <c r="B68" t="s">
        <v>238</v>
      </c>
    </row>
    <row r="69" spans="1:2" x14ac:dyDescent="0.2">
      <c r="A69" t="s">
        <v>241</v>
      </c>
      <c r="B69" t="s">
        <v>238</v>
      </c>
    </row>
    <row r="70" spans="1:2" x14ac:dyDescent="0.2">
      <c r="A70" t="s">
        <v>242</v>
      </c>
      <c r="B70" t="s">
        <v>238</v>
      </c>
    </row>
    <row r="71" spans="1:2" x14ac:dyDescent="0.2">
      <c r="A71" t="s">
        <v>243</v>
      </c>
      <c r="B71" t="s">
        <v>238</v>
      </c>
    </row>
    <row r="72" spans="1:2" x14ac:dyDescent="0.2">
      <c r="A72" t="s">
        <v>244</v>
      </c>
      <c r="B72" t="s">
        <v>238</v>
      </c>
    </row>
    <row r="73" spans="1:2" x14ac:dyDescent="0.2">
      <c r="A73" t="s">
        <v>245</v>
      </c>
      <c r="B73" t="s">
        <v>238</v>
      </c>
    </row>
    <row r="74" spans="1:2" x14ac:dyDescent="0.2">
      <c r="A74" t="s">
        <v>246</v>
      </c>
      <c r="B74" t="s">
        <v>238</v>
      </c>
    </row>
    <row r="75" spans="1:2" x14ac:dyDescent="0.2">
      <c r="A75" t="s">
        <v>247</v>
      </c>
      <c r="B75" t="s">
        <v>238</v>
      </c>
    </row>
    <row r="76" spans="1:2" x14ac:dyDescent="0.2">
      <c r="A76" t="s">
        <v>248</v>
      </c>
      <c r="B76" t="s">
        <v>238</v>
      </c>
    </row>
    <row r="77" spans="1:2" x14ac:dyDescent="0.2">
      <c r="A77" t="s">
        <v>249</v>
      </c>
      <c r="B77" t="s">
        <v>238</v>
      </c>
    </row>
    <row r="78" spans="1:2" x14ac:dyDescent="0.2">
      <c r="A78" t="s">
        <v>250</v>
      </c>
      <c r="B78" t="s">
        <v>238</v>
      </c>
    </row>
    <row r="79" spans="1:2" x14ac:dyDescent="0.2">
      <c r="A79" t="s">
        <v>251</v>
      </c>
      <c r="B79" t="s">
        <v>238</v>
      </c>
    </row>
    <row r="80" spans="1:2" x14ac:dyDescent="0.2">
      <c r="A80" t="s">
        <v>252</v>
      </c>
      <c r="B80" t="s">
        <v>238</v>
      </c>
    </row>
    <row r="81" spans="1:2" x14ac:dyDescent="0.2">
      <c r="A81" t="s">
        <v>253</v>
      </c>
      <c r="B81" t="s">
        <v>238</v>
      </c>
    </row>
    <row r="82" spans="1:2" x14ac:dyDescent="0.2">
      <c r="A82" t="s">
        <v>254</v>
      </c>
      <c r="B82" t="s">
        <v>238</v>
      </c>
    </row>
    <row r="83" spans="1:2" x14ac:dyDescent="0.2">
      <c r="A83" t="s">
        <v>255</v>
      </c>
      <c r="B83" t="s">
        <v>238</v>
      </c>
    </row>
    <row r="84" spans="1:2" x14ac:dyDescent="0.2">
      <c r="A84" t="s">
        <v>256</v>
      </c>
      <c r="B84" t="s">
        <v>238</v>
      </c>
    </row>
    <row r="85" spans="1:2" x14ac:dyDescent="0.2">
      <c r="A85" t="s">
        <v>257</v>
      </c>
      <c r="B85" t="s">
        <v>238</v>
      </c>
    </row>
    <row r="86" spans="1:2" x14ac:dyDescent="0.2">
      <c r="A86" t="s">
        <v>258</v>
      </c>
      <c r="B86" t="s">
        <v>259</v>
      </c>
    </row>
    <row r="87" spans="1:2" x14ac:dyDescent="0.2">
      <c r="A87" t="s">
        <v>260</v>
      </c>
      <c r="B87" t="s">
        <v>259</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久保澤　和紗</cp:lastModifiedBy>
  <cp:lastPrinted>2022-01-20T00:02:03Z</cp:lastPrinted>
  <dcterms:created xsi:type="dcterms:W3CDTF">2021-12-03T06:38:10Z</dcterms:created>
  <dcterms:modified xsi:type="dcterms:W3CDTF">2022-01-20T00:04:41Z</dcterms:modified>
  <cp:category/>
</cp:coreProperties>
</file>