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10.2.49.120\disk1\04 照会・回答\"/>
    </mc:Choice>
  </mc:AlternateContent>
  <xr:revisionPtr revIDLastSave="0" documentId="13_ncr:1_{1E5E4FE7-6FEB-46D4-B5B0-67BE7A9B0509}" xr6:coauthVersionLast="36" xr6:coauthVersionMax="36" xr10:uidLastSave="{00000000-0000-0000-0000-000000000000}"/>
  <workbookProtection workbookAlgorithmName="SHA-512" workbookHashValue="Ayx9XKUfVQikjhS7j/UjjhaKfVsxjJ035SpXVaTmyUcVbT1k/uLBCA8aHneEnhN5aZX0N+ztZyNEzJ3FzsNCrA==" workbookSaltValue="V3OhTL3Jy0zgI2BrAEaNnQ==" workbookSpinCount="100000" lockStructure="1"/>
  <bookViews>
    <workbookView xWindow="0" yWindow="0" windowWidth="9840" windowHeight="3803"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0" i="5"/>
  <c r="MN16" i="5"/>
  <c r="KZ16" i="5"/>
  <c r="JK16" i="5"/>
  <c r="HV16" i="5"/>
  <c r="GG16" i="5"/>
  <c r="ER16" i="5"/>
  <c r="DD16" i="5"/>
  <c r="BM16" i="5"/>
  <c r="MD10" i="5"/>
  <c r="KE10" i="5"/>
  <c r="IP10" i="5"/>
  <c r="HB10" i="5"/>
  <c r="FM10" i="5"/>
  <c r="DX10" i="5"/>
  <c r="CI10" i="5"/>
  <c r="L11" i="4"/>
  <c r="LJ10" i="5"/>
  <c r="JU10" i="5"/>
  <c r="IF10" i="5"/>
  <c r="GQ10" i="5"/>
  <c r="FC10" i="5"/>
  <c r="DN10" i="5"/>
  <c r="BX10" i="5"/>
  <c r="KZ10" i="5"/>
  <c r="JK10" i="5"/>
  <c r="HV10" i="5"/>
  <c r="GG10" i="5"/>
  <c r="ER10" i="5"/>
  <c r="DD10" i="5"/>
  <c r="BM10" i="5"/>
  <c r="KO10" i="5"/>
  <c r="JA10" i="5"/>
  <c r="HL10" i="5"/>
  <c r="FW10" i="5"/>
  <c r="EH10" i="5"/>
  <c r="CS10" i="5"/>
  <c r="BB10" i="5"/>
  <c r="GP18" i="5"/>
  <c r="GR12" i="5"/>
  <c r="GN12" i="5"/>
  <c r="GO18" i="5"/>
  <c r="GQ12" i="5"/>
  <c r="GR18" i="5"/>
  <c r="GN18" i="5"/>
  <c r="GP12" i="5"/>
  <c r="GQ18" i="5"/>
  <c r="GO12"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H16" i="5" l="1"/>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KC10" i="5"/>
  <c r="IN10" i="5"/>
  <c r="GZ10" i="5"/>
  <c r="FK10" i="5"/>
  <c r="DV10" i="5"/>
  <c r="CG10" i="5"/>
  <c r="H11" i="4"/>
  <c r="LR10" i="5"/>
  <c r="LH10" i="5"/>
  <c r="JS10" i="5"/>
  <c r="ID10" i="5"/>
  <c r="GO10" i="5"/>
  <c r="FA10" i="5"/>
  <c r="DL10" i="5"/>
  <c r="BV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KL10" i="5"/>
  <c r="IX10" i="5"/>
  <c r="HI10" i="5"/>
  <c r="FT10" i="5"/>
  <c r="EE10" i="5"/>
  <c r="CP10" i="5"/>
  <c r="AY10" i="5"/>
  <c r="KB10" i="5"/>
  <c r="IM10" i="5"/>
  <c r="GY10" i="5"/>
  <c r="FJ10" i="5"/>
  <c r="DU10" i="5"/>
  <c r="CF10" i="5"/>
  <c r="F11" i="4"/>
  <c r="FX18" i="5"/>
  <c r="FT18" i="5"/>
  <c r="FV12" i="5"/>
  <c r="FW18" i="5"/>
  <c r="FU12" i="5"/>
  <c r="FV18" i="5"/>
  <c r="FX12" i="5"/>
  <c r="FT12" i="5"/>
  <c r="FU18" i="5"/>
  <c r="FW12" i="5"/>
  <c r="FB18" i="5"/>
  <c r="FD12" i="5"/>
  <c r="EZ12" i="5"/>
  <c r="FA18" i="5"/>
  <c r="FC12" i="5"/>
  <c r="FD18" i="5"/>
  <c r="EZ18" i="5"/>
  <c r="FB12" i="5"/>
  <c r="FC18" i="5"/>
  <c r="FA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KD10" i="5"/>
  <c r="IO10" i="5"/>
  <c r="HA10" i="5"/>
  <c r="FL10" i="5"/>
  <c r="DW10" i="5"/>
  <c r="CH10" i="5"/>
  <c r="J11" i="4"/>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LU10" i="5"/>
  <c r="LK10" i="5"/>
  <c r="JV10" i="5"/>
  <c r="IG10" i="5"/>
  <c r="GR10" i="5"/>
  <c r="FD10" i="5"/>
  <c r="DO10" i="5"/>
  <c r="BY10" i="5"/>
  <c r="LA10" i="5"/>
  <c r="JL10" i="5"/>
  <c r="HW10" i="5"/>
  <c r="GH10" i="5"/>
  <c r="ES10" i="5"/>
  <c r="DE10" i="5"/>
  <c r="BN10" i="5"/>
  <c r="KP10" i="5"/>
  <c r="JB10" i="5"/>
  <c r="HM10" i="5"/>
  <c r="FX10" i="5"/>
  <c r="EI10" i="5"/>
  <c r="CT10" i="5"/>
  <c r="BC10" i="5"/>
  <c r="KF10" i="5"/>
  <c r="IQ10" i="5"/>
  <c r="HC10" i="5"/>
  <c r="FN10" i="5"/>
  <c r="DY10" i="5"/>
  <c r="CJ10" i="5"/>
  <c r="N11" i="4"/>
</calcChain>
</file>

<file path=xl/sharedStrings.xml><?xml version="1.0" encoding="utf-8"?>
<sst xmlns="http://schemas.openxmlformats.org/spreadsheetml/2006/main" count="992" uniqueCount="265">
  <si>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</si>
  <si>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</si>
  <si>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</si>
  <si>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</si>
  <si>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</si>
  <si>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</si>
  <si>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</si>
  <si>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</si>
  <si>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</si>
  <si>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</si>
  <si>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</si>
  <si>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</si>
  <si>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</si>
  <si>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</si>
  <si>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</si>
  <si>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</si>
  <si>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</si>
  <si>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</si>
  <si>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</si>
  <si>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</si>
  <si>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</si>
  <si>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</si>
  <si>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</si>
  <si>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</si>
  <si>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</si>
  <si>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</si>
  <si>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</si>
  <si>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</si>
  <si>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</si>
  <si>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</si>
  <si>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</si>
  <si>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</si>
  <si>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</si>
  <si>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</si>
  <si>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</si>
  <si>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</si>
  <si>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</si>
  <si>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</si>
  <si>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</si>
  <si>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</si>
  <si>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</si>
  <si>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</si>
  <si>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</si>
  <si>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</si>
  <si>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</si>
  <si>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</si>
  <si>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</si>
  <si>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</si>
  <si>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</si>
  <si>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</si>
  <si>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</si>
  <si>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</si>
  <si>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</si>
  <si>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</si>
  <si>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</si>
  <si>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</si>
  <si>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</si>
  <si>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</si>
  <si>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</si>
  <si>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</si>
  <si>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</si>
  <si>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</si>
  <si>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</si>
  <si>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</si>
  <si>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</si>
  <si>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</si>
  <si>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</si>
  <si>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</si>
  <si>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</si>
  <si>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</si>
  <si>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</si>
  <si>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</si>
  <si>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</si>
  <si>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</si>
  <si>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</si>
  <si>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</si>
  <si>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</si>
  <si>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</si>
  <si>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</si>
  <si>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</si>
  <si>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</si>
  <si>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</si>
  <si>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</si>
  <si>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</si>
  <si>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</si>
  <si>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</si>
  <si>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</si>
  <si>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</si>
  <si>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</si>
  <si>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</si>
  <si>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</si>
  <si>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</si>
  <si>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</si>
  <si>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</si>
  <si>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</si>
  <si>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</si>
  <si>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</si>
  <si>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</si>
  <si>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</si>
  <si>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</si>
  <si>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</si>
  <si>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</si>
  <si>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</si>
  <si>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</si>
  <si>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</si>
  <si>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</si>
  <si>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</si>
  <si>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</si>
  <si>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</si>
  <si>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</si>
  <si>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</si>
  <si>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</si>
  <si>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</si>
  <si>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</si>
  <si>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</si>
  <si>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</si>
  <si>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</si>
  <si>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</si>
  <si>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</si>
  <si>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012025</t>
  </si>
  <si>
    <t>47</t>
  </si>
  <si>
    <t>04</t>
  </si>
  <si>
    <t>0</t>
  </si>
  <si>
    <t>000</t>
  </si>
  <si>
    <t>北海道　函館市</t>
  </si>
  <si>
    <t>法非適用</t>
  </si>
  <si>
    <t>電気事業</t>
  </si>
  <si>
    <t>非設置</t>
  </si>
  <si>
    <t>該当数値なし</t>
  </si>
  <si>
    <t>-</t>
  </si>
  <si>
    <t>令和１６年７月２８日　函館市新湊太陽光発電所</t>
  </si>
  <si>
    <t>無</t>
  </si>
  <si>
    <t>北海道電力株式会社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</si>
  <si>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</si>
  <si>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</si>
  <si>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</si>
  <si>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</si>
  <si>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</si>
  <si>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</si>
  <si>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</si>
  <si>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</si>
  <si>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</si>
  <si>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</si>
  <si>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</si>
  <si>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</si>
  <si>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</si>
  <si>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</si>
  <si>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</si>
  <si>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</si>
  <si>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</si>
  <si>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</si>
  <si>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</si>
  <si>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</si>
  <si>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</si>
  <si>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</si>
  <si>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</si>
  <si>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</si>
  <si>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</si>
  <si>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</si>
  <si>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</si>
  <si>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</si>
  <si>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</si>
  <si>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</si>
  <si>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</si>
  <si>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</si>
  <si>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</si>
  <si>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</si>
  <si>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</si>
  <si>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</si>
  <si>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</si>
  <si>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</si>
  <si>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</si>
  <si>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</si>
  <si>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</si>
  <si>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</si>
  <si>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</si>
  <si>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</si>
  <si>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</si>
  <si>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</si>
  <si>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</si>
  <si>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</si>
  <si>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</si>
  <si>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</si>
  <si>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</si>
  <si>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</si>
  <si>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</si>
  <si>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</si>
  <si>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</si>
  <si>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</si>
  <si>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</si>
  <si>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</si>
  <si>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</si>
  <si>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</si>
  <si>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</si>
  <si>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</si>
  <si>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</si>
  <si>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</si>
  <si>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</si>
  <si>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</si>
  <si>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</si>
  <si>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</si>
  <si>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</si>
  <si>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</si>
  <si>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</si>
  <si>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</si>
  <si>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</si>
  <si>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</si>
  <si>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</si>
  <si>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</si>
  <si>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</si>
  <si>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</si>
  <si>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</si>
  <si>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</si>
  <si>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</si>
  <si>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</si>
  <si>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</si>
  <si>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</si>
  <si>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</si>
  <si>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</si>
  <si>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</si>
  <si>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</si>
  <si>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</si>
  <si>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</si>
  <si>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</si>
  <si>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</si>
  <si>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</si>
  <si>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</si>
  <si>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</si>
  <si>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</si>
  <si>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</si>
  <si>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</si>
  <si>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</si>
  <si>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</si>
  <si>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</si>
  <si>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</si>
  <si>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</si>
  <si>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</si>
  <si>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</si>
  <si>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</si>
  <si>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</si>
  <si>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</si>
  <si>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</si>
  <si>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</si>
  <si>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</si>
  <si>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</si>
  <si>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</si>
  <si>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</si>
  <si>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</si>
  <si>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</si>
  <si>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</si>
  <si>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</si>
  <si>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</si>
  <si>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</si>
  <si>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</si>
  <si>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</si>
  <si>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</si>
  <si>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</si>
  <si>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</si>
  <si>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</si>
  <si>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</si>
  <si>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</si>
  <si>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平成２７年度に風力発電事業を廃止し、太陽光発電事業のみを行っているが、発電・売電ともに順調であり、全ての指標が良好な数値を示している。
○収益的収支比率
　当該指標は単年度収支が黒字であることを示す100％以上となっていることが必要である。
　平成２７年度は，風力発電事業廃止に伴う補助金返還金が生じたため，100％未満となっている。平成２８年度以降は100％を越える数値で推移すると考えており,平成２９年度は他会計への繰出金を計上する科目を改めたことにより,大幅に増加している。
○営業収支比率
　当該指標は単年度収支が黒字であることを示す100％以上となっていることが必要である。
　平成２７年度までは，風力発電施設の故障や事業廃止に伴う補助金返還金が生じたため，100％未満となっている。平成２８年度以降は100％を越える数値で推移すると考えており，平成２９年度は他会計への繰出金を計上する科目を改めたことにより,大幅に増加している。
○供給原価
　当該指標は販売電気料１MWhあたりについて，どれだけ費用が掛かっているかを表すものであり，明確な数値基準はないが，平均値と比較し分析を行うことができる。
　平成２７年度は，風力発電事業廃止に伴う補助金返還金が生じたため，激増となっているが，平成２８年度はほぼ平均に近い数値となっている。平成２９年度は他会計への繰出金を計上する科目を改めたことにより,大幅に減少している。
○ＥＢＩＴＤＡ
　当該指標は営業利益と同様に，その経年の推移を見て本業の収益が継続して成長しているかを判断するものであり，明確な数値基準はないが，平均値と比較し分析を行うことができる。
　平成２７年度までは，風力発電施設の故障などにより，マイナスの数値となっているが，平成２８年度からはプラスに転じている。</t>
    <phoneticPr fontId="5"/>
  </si>
  <si>
    <t xml:space="preserve">
発電・売電ともに順調であり、経営のリスクは低いと考えられる。
施設は平成２６年度に設置されたばかりであるため、これまで修繕費は発生しておらず、また、(株)ジャックスからの寄付によるものであることから、企業債を活用していない。
ただし、全収入がFITで占められており、FIT適用期間終了（R16）後は、収入が大きく変動するリスクを抱えている。</t>
    <phoneticPr fontId="5"/>
  </si>
  <si>
    <t xml:space="preserve">
全体的に順調であると考えている。
令和２（２０２０）年３月に函館市電気事業経営戦略（令和２～１１年度）を策定。
</t>
    <phoneticPr fontId="5"/>
  </si>
  <si>
    <t xml:space="preserve">歳入　売電収入　4,252,449円　前年度繰越金　758,298円　合計　5,010,747円…Ａ
歳出　事業費　854,440円　一般会計繰出金　3,200,000円　合計　4,054,440円…Ｂ
剰余金　Ａ－Ｂ　956,307円
剰余金については、現在、全額一般会計へ繰出しており、今後においても同様の方針である。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</si>
</sst>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68.099999999999994</c:v>
                </c:pt>
                <c:pt idx="1">
                  <c:v>137.6</c:v>
                </c:pt>
                <c:pt idx="2">
                  <c:v>879.9</c:v>
                </c:pt>
                <c:pt idx="3">
                  <c:v>949.4</c:v>
                </c:pt>
                <c:pt idx="4">
                  <c:v>497.4</c:v>
                </c:pt>
              </c:numCache>
            </c:numRef>
          </c:val>
          <c:extLst>
            <c:ext xmlns:c16="http://schemas.microsoft.com/office/drawing/2014/chart" uri="{C3380CC4-5D6E-409C-BE32-E72D297353CC}">
              <c16:uniqueId val="{00000000-28A4-4306-A2FD-CA5017E52BEC}"/>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28A4-4306-A2FD-CA5017E52BE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8A4-4306-A2FD-CA5017E52BEC}"/>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43.7</c:v>
                </c:pt>
                <c:pt idx="1">
                  <c:v>552.20000000000005</c:v>
                </c:pt>
                <c:pt idx="2">
                  <c:v>879.9</c:v>
                </c:pt>
                <c:pt idx="3">
                  <c:v>949.4</c:v>
                </c:pt>
                <c:pt idx="4">
                  <c:v>497.4</c:v>
                </c:pt>
              </c:numCache>
            </c:numRef>
          </c:val>
          <c:extLst>
            <c:ext xmlns:c16="http://schemas.microsoft.com/office/drawing/2014/chart" uri="{C3380CC4-5D6E-409C-BE32-E72D297353CC}">
              <c16:uniqueId val="{00000000-33D1-4EC9-8156-939CDAE5B05B}"/>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33D1-4EC9-8156-939CDAE5B05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3D1-4EC9-8156-939CDAE5B05B}"/>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D-4CE6-8143-455EC0C265B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D-4CE6-8143-455EC0C265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1BD-4CE6-8143-455EC0C265B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119382.39999999999</c:v>
                </c:pt>
                <c:pt idx="1">
                  <c:v>28446.6</c:v>
                </c:pt>
                <c:pt idx="2">
                  <c:v>4494.6000000000004</c:v>
                </c:pt>
                <c:pt idx="3">
                  <c:v>4111.1000000000004</c:v>
                </c:pt>
                <c:pt idx="4">
                  <c:v>7844</c:v>
                </c:pt>
              </c:numCache>
            </c:numRef>
          </c:val>
          <c:extLst>
            <c:ext xmlns:c16="http://schemas.microsoft.com/office/drawing/2014/chart" uri="{C3380CC4-5D6E-409C-BE32-E72D297353CC}">
              <c16:uniqueId val="{00000000-8FE8-4055-B44D-989948909C6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8FE8-4055-B44D-989948909C6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-8135</c:v>
                </c:pt>
                <c:pt idx="1">
                  <c:v>1101</c:v>
                </c:pt>
                <c:pt idx="2">
                  <c:v>3260</c:v>
                </c:pt>
                <c:pt idx="3">
                  <c:v>3457</c:v>
                </c:pt>
                <c:pt idx="4">
                  <c:v>3398</c:v>
                </c:pt>
              </c:numCache>
            </c:numRef>
          </c:val>
          <c:extLst>
            <c:ext xmlns:c16="http://schemas.microsoft.com/office/drawing/2014/chart" uri="{C3380CC4-5D6E-409C-BE32-E72D297353CC}">
              <c16:uniqueId val="{00000000-8FA0-49BF-9DE2-808C19785D6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8FA0-49BF-9DE2-808C19785D6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0.4</c:v>
                </c:pt>
                <c:pt idx="1">
                  <c:v>14.2</c:v>
                </c:pt>
                <c:pt idx="2">
                  <c:v>12.8</c:v>
                </c:pt>
                <c:pt idx="3">
                  <c:v>13.6</c:v>
                </c:pt>
                <c:pt idx="4">
                  <c:v>15</c:v>
                </c:pt>
              </c:numCache>
            </c:numRef>
          </c:val>
          <c:extLst>
            <c:ext xmlns:c16="http://schemas.microsoft.com/office/drawing/2014/chart" uri="{C3380CC4-5D6E-409C-BE32-E72D297353CC}">
              <c16:uniqueId val="{00000000-CD2F-42EA-AF88-4A190747F7B3}"/>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CD2F-42EA-AF88-4A190747F7B3}"/>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130-4CCB-894F-8203ECA02339}"/>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C130-4CCB-894F-8203ECA02339}"/>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402-47B0-B4DF-472A36550ECE}"/>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9402-47B0-B4DF-472A36550ECE}"/>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0-435A-872B-8C88DC343D4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0-435A-872B-8C88DC343D4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34-4EC5-B451-C8CE23E70B59}"/>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8734-4EC5-B451-C8CE23E70B59}"/>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1-4ECD-8C4E-B82A0CC0D263}"/>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1-4ECD-8C4E-B82A0CC0D263}"/>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F-409B-9B77-359AF1C06EB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F-409B-9B77-359AF1C06EB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F-4080-89E5-C3065F341F70}"/>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F-4080-89E5-C3065F341F70}"/>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1-45BE-9752-2EA0AADEA0BF}"/>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1-45BE-9752-2EA0AADEA0BF}"/>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2-437B-92DC-2442518F4FC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2-437B-92DC-2442518F4FC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3-410C-A015-83B2991084A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3-410C-A015-83B2991084A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A-407A-B46D-B4A5622748E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A-407A-B46D-B4A5622748E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8-4F37-BA5A-30FD3E80EAD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8-4F37-BA5A-30FD3E80EAD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F-4BB6-8C40-4828A8B6628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F-4BB6-8C40-4828A8B6628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5-4A7B-BB81-69BE81E064E3}"/>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5-4A7B-BB81-69BE81E064E3}"/>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D9CD-4697-B44E-85438CA2633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D9CD-4697-B44E-85438CA2633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1D91-4BC6-BC9B-CDE1AF775F6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1D91-4BC6-BC9B-CDE1AF775F6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22-43BB-8A66-8A24C06F0CC2}"/>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DC22-43BB-8A66-8A24C06F0CC2}"/>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C-4F48-8A24-80D63E0523C6}"/>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C-4F48-8A24-80D63E0523C6}"/>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A-4094-AA16-14F66F133F1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22DA-4094-AA16-14F66F133F1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c:v>
                </c:pt>
                <c:pt idx="1">
                  <c:v>14.2</c:v>
                </c:pt>
                <c:pt idx="2">
                  <c:v>12.8</c:v>
                </c:pt>
                <c:pt idx="3">
                  <c:v>13.6</c:v>
                </c:pt>
                <c:pt idx="4">
                  <c:v>15</c:v>
                </c:pt>
              </c:numCache>
            </c:numRef>
          </c:val>
          <c:extLst>
            <c:ext xmlns:c16="http://schemas.microsoft.com/office/drawing/2014/chart" uri="{C3380CC4-5D6E-409C-BE32-E72D297353CC}">
              <c16:uniqueId val="{00000000-7A85-4081-A435-96825B216E24}"/>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7A85-4081-A435-96825B216E24}"/>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4EF-4319-AC51-08B13A68C4E1}"/>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14EF-4319-AC51-08B13A68C4E1}"/>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3BB-4E13-9B7E-0419D6A32B1D}"/>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23BB-4E13-9B7E-0419D6A32B1D}"/>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C-4054-B368-4EAD72FDD316}"/>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C-4054-B368-4EAD72FDD316}"/>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CA-40B5-B03C-8404EF57FF0E}"/>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FECA-40B5-B03C-8404EF57FF0E}"/>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71061" y="7328025"/>
          <a:ext cx="5330899" cy="292393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073803" y="7328025"/>
          <a:ext cx="5264564" cy="292393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610208" y="7328025"/>
          <a:ext cx="5330899" cy="292393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217031" y="7328025"/>
          <a:ext cx="5274091" cy="292393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780653" y="7328025"/>
          <a:ext cx="5340423" cy="292393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98562" y="12187670"/>
          <a:ext cx="5329078" cy="285033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98562" y="15188046"/>
          <a:ext cx="5329078" cy="2834097"/>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98562" y="18189504"/>
          <a:ext cx="5329078" cy="2834097"/>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98562" y="21173643"/>
          <a:ext cx="5329078" cy="2834097"/>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98562" y="24128558"/>
          <a:ext cx="5329078" cy="2834097"/>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556798" y="12187670"/>
          <a:ext cx="4825266" cy="285033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556798" y="15188046"/>
          <a:ext cx="4825266" cy="2834097"/>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556798" y="18189504"/>
          <a:ext cx="4825266" cy="2834097"/>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556798" y="21173643"/>
          <a:ext cx="4825266" cy="2834097"/>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556798" y="24128558"/>
          <a:ext cx="4825266" cy="2834097"/>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075421" y="12187670"/>
          <a:ext cx="4834789" cy="285033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075421" y="15188046"/>
          <a:ext cx="4834789" cy="2834097"/>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075421" y="18189504"/>
          <a:ext cx="4834789" cy="2834097"/>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075421" y="21173643"/>
          <a:ext cx="4834789" cy="2834097"/>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075421" y="24128558"/>
          <a:ext cx="4834789" cy="2834097"/>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512864" y="12187670"/>
          <a:ext cx="4834791" cy="285033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512864" y="15188046"/>
          <a:ext cx="4834791" cy="2834097"/>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512864" y="18189504"/>
          <a:ext cx="4834791" cy="2834097"/>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512864" y="21173643"/>
          <a:ext cx="4834791" cy="2834097"/>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512864" y="24128558"/>
          <a:ext cx="4834791" cy="2834097"/>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3067360" y="12187670"/>
          <a:ext cx="4834789" cy="285033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3067360" y="15188046"/>
          <a:ext cx="4834789" cy="2834097"/>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3067360" y="18189504"/>
          <a:ext cx="4834789" cy="2834097"/>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3067360" y="21173643"/>
          <a:ext cx="4834789" cy="2834097"/>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3067360" y="24128558"/>
          <a:ext cx="4834789" cy="2834097"/>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1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1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1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1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1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1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1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1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1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1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1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16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16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17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17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17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173"/>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174"/>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175"/>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176"/>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177"/>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17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17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180"/>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181"/>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182"/>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183"/>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184"/>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185"/>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186"/>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187"/>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188"/>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189"/>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190"/>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191"/>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192"/>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193"/>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194"/>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195"/>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196"/>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197"/>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198"/>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199"/>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00"/>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view="pageBreakPreview" zoomScale="40" zoomScaleNormal="40" zoomScaleSheetLayoutView="40" workbookViewId="0">
      <selection activeCell="Q15" sqref="Q15"/>
    </sheetView>
  </sheetViews>
  <sheetFormatPr defaultColWidth="9" defaultRowHeight="17.649999999999999" x14ac:dyDescent="0.25"/>
  <cols>
    <col min="1" max="1" width="4.46484375" style="5" customWidth="1"/>
    <col min="2" max="34" width="11.86328125" style="5" customWidth="1"/>
    <col min="35" max="35" width="4.1328125" style="5" customWidth="1"/>
    <col min="36" max="36" width="4.59765625" style="5" customWidth="1"/>
    <col min="37" max="42" width="9" style="5"/>
    <col min="43" max="43" width="41.1328125" style="5" customWidth="1"/>
    <col min="44" max="16384" width="9" style="5"/>
  </cols>
  <sheetData>
    <row r="1" spans="1:43" ht="52.5" customHeight="1" thickBot="1" x14ac:dyDescent="0.45">
      <c r="A1" s="1"/>
      <c r="B1" s="2" t="str">
        <f>データ!H6</f>
        <v>北海道　函館市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264</v>
      </c>
      <c r="T3" s="179"/>
      <c r="U3" s="179"/>
      <c r="V3" s="179"/>
      <c r="W3" s="179"/>
      <c r="X3" s="179"/>
      <c r="Y3" s="179"/>
      <c r="Z3" s="179"/>
      <c r="AA3" s="179"/>
      <c r="AB3" s="179"/>
      <c r="AC3" s="179"/>
      <c r="AD3" s="179"/>
      <c r="AE3" s="179"/>
      <c r="AF3" s="179"/>
      <c r="AG3" s="179"/>
      <c r="AH3" s="180"/>
      <c r="AI3" s="1"/>
      <c r="AJ3" s="1"/>
      <c r="AK3" s="112" t="s">
        <v>261</v>
      </c>
      <c r="AL3" s="113"/>
      <c r="AM3" s="113"/>
      <c r="AN3" s="113"/>
      <c r="AO3" s="113"/>
      <c r="AP3" s="113"/>
      <c r="AQ3" s="114"/>
    </row>
    <row r="4" spans="1:43" ht="23.1" customHeight="1" x14ac:dyDescent="0.2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5">
      <c r="A7" s="1"/>
      <c r="B7" s="167" t="str">
        <f>データ!Q6</f>
        <v>-</v>
      </c>
      <c r="C7" s="168"/>
      <c r="D7" s="168"/>
      <c r="E7" s="168"/>
      <c r="F7" s="169" t="s">
        <v>129</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3">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3">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5">
      <c r="A15" s="1"/>
      <c r="B15" s="140" t="s">
        <v>23</v>
      </c>
      <c r="C15" s="141"/>
      <c r="D15" s="141"/>
      <c r="E15" s="142"/>
      <c r="F15" s="143">
        <f>データ!AL6</f>
        <v>102</v>
      </c>
      <c r="G15" s="143"/>
      <c r="H15" s="143">
        <f>データ!AM6</f>
        <v>103</v>
      </c>
      <c r="I15" s="143"/>
      <c r="J15" s="143">
        <f>データ!AN6</f>
        <v>93</v>
      </c>
      <c r="K15" s="143"/>
      <c r="L15" s="143">
        <f>データ!AO6</f>
        <v>99</v>
      </c>
      <c r="M15" s="143"/>
      <c r="N15" s="144">
        <f>データ!AP6</f>
        <v>109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3">
      <c r="A16" s="1"/>
      <c r="B16" s="133" t="s">
        <v>24</v>
      </c>
      <c r="C16" s="134"/>
      <c r="D16" s="134"/>
      <c r="E16" s="135"/>
      <c r="F16" s="146">
        <f>データ!AQ6</f>
        <v>102</v>
      </c>
      <c r="G16" s="146"/>
      <c r="H16" s="146">
        <f>データ!AR6</f>
        <v>103</v>
      </c>
      <c r="I16" s="146"/>
      <c r="J16" s="146">
        <f>データ!AS6</f>
        <v>93</v>
      </c>
      <c r="K16" s="146"/>
      <c r="L16" s="146">
        <f>データ!AT6</f>
        <v>99</v>
      </c>
      <c r="M16" s="146"/>
      <c r="N16" s="138">
        <f>データ!AU6</f>
        <v>109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3">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3">
      <c r="A19" s="1"/>
      <c r="B19" s="133" t="s">
        <v>27</v>
      </c>
      <c r="C19" s="134"/>
      <c r="D19" s="134"/>
      <c r="E19" s="135"/>
      <c r="F19" s="136" t="str">
        <f>データ!AV6</f>
        <v>-</v>
      </c>
      <c r="G19" s="136"/>
      <c r="H19" s="136"/>
      <c r="I19" s="136">
        <f>データ!AW6</f>
        <v>3916</v>
      </c>
      <c r="J19" s="136"/>
      <c r="K19" s="136"/>
      <c r="L19" s="136">
        <f>データ!AX6</f>
        <v>3916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3">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2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3">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2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3">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262</v>
      </c>
      <c r="AL40" s="113"/>
      <c r="AM40" s="113"/>
      <c r="AN40" s="113"/>
      <c r="AO40" s="113"/>
      <c r="AP40" s="113"/>
      <c r="AQ40" s="114"/>
    </row>
    <row r="41" spans="1:43" ht="29.45" customHeight="1" x14ac:dyDescent="0.2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263</v>
      </c>
      <c r="AL99" s="124"/>
      <c r="AM99" s="124"/>
      <c r="AN99" s="124"/>
      <c r="AO99" s="124"/>
      <c r="AP99" s="124"/>
      <c r="AQ99" s="125"/>
    </row>
    <row r="100" spans="1:43" ht="16.350000000000001" customHeight="1" x14ac:dyDescent="0.2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3">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5">
      <c r="B122" s="5" t="s">
        <v>35</v>
      </c>
      <c r="C122" s="5" t="s">
        <v>36</v>
      </c>
      <c r="D122" s="5" t="s">
        <v>37</v>
      </c>
      <c r="E122" s="5" t="s">
        <v>38</v>
      </c>
      <c r="F122" s="5" t="s">
        <v>39</v>
      </c>
      <c r="G122" s="5" t="s">
        <v>40</v>
      </c>
    </row>
    <row r="123" spans="1:43" hidden="1" x14ac:dyDescent="0.25">
      <c r="C123" s="5" t="str">
        <f>データ!CY9</f>
        <v>（最大出力合計83kW）</v>
      </c>
      <c r="D123" s="5" t="str">
        <f>データ!EX9</f>
        <v>（最大出力合計-kW）</v>
      </c>
      <c r="E123" s="5" t="str">
        <f>データ!GW9</f>
        <v>（最大出力合計-kW）</v>
      </c>
      <c r="F123" s="5" t="str">
        <f>データ!IV9</f>
        <v>（最大出力合計-kW）</v>
      </c>
      <c r="G123" s="5" t="str">
        <f>データ!KU9</f>
        <v>（最大出力合計83kW）</v>
      </c>
    </row>
  </sheetData>
  <sheetProtection algorithmName="SHA-512" hashValue="B3vyeKN3nj8yVaWDgL0mRB08wLVhyURgkrr63KLMs5NEFJY19R7+huQfCPjiBbRh/opMJLM6wqoPUoEwvLBVFQ==" saltValue="fU6yE3zpotVW89Rq2WGoZ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2.75" x14ac:dyDescent="0.25"/>
  <cols>
    <col min="2" max="6" width="11.86328125" customWidth="1"/>
    <col min="7" max="7" width="18.3984375" bestFit="1" customWidth="1"/>
    <col min="8" max="8" width="12.1328125" customWidth="1"/>
    <col min="9" max="9" width="14.73046875" customWidth="1"/>
    <col min="10" max="15" width="12.1328125" customWidth="1"/>
    <col min="16" max="16" width="27" customWidth="1"/>
    <col min="17" max="17" width="27.1328125" customWidth="1"/>
    <col min="18" max="18" width="28" customWidth="1"/>
    <col min="19" max="19" width="12.1328125" customWidth="1"/>
    <col min="20" max="20" width="17.1328125" customWidth="1"/>
    <col min="21" max="49" width="12.1328125" customWidth="1"/>
    <col min="50" max="50" width="9.46484375" customWidth="1"/>
    <col min="51" max="55" width="12.86328125" customWidth="1"/>
    <col min="56" max="60" width="12.46484375" customWidth="1"/>
    <col min="61" max="61" width="9.46484375" customWidth="1"/>
    <col min="62" max="66" width="12.86328125" customWidth="1"/>
    <col min="67" max="71" width="12.46484375" customWidth="1"/>
    <col min="72" max="72" width="9.46484375" customWidth="1"/>
    <col min="73" max="77" width="12.86328125" customWidth="1"/>
    <col min="78" max="82" width="12.46484375" customWidth="1"/>
    <col min="83" max="83" width="9.46484375" customWidth="1"/>
    <col min="84" max="88" width="12.86328125" customWidth="1"/>
    <col min="89" max="92" width="12.46484375" customWidth="1"/>
    <col min="93" max="93" width="9.46484375" customWidth="1"/>
    <col min="94" max="98" width="12.86328125" customWidth="1"/>
    <col min="99" max="103" width="12.46484375" customWidth="1"/>
    <col min="104" max="104" width="9.3984375" customWidth="1"/>
    <col min="105" max="109" width="12.86328125" customWidth="1"/>
    <col min="110" max="113" width="12.46484375" customWidth="1"/>
    <col min="114" max="114" width="9.3984375" customWidth="1"/>
    <col min="115" max="119" width="12.86328125" customWidth="1"/>
    <col min="120" max="123" width="12.46484375" customWidth="1"/>
    <col min="124" max="124" width="9.3984375" customWidth="1"/>
    <col min="125" max="129" width="12.86328125" customWidth="1"/>
    <col min="130" max="133" width="12.46484375" customWidth="1"/>
    <col min="134" max="134" width="9.3984375" customWidth="1"/>
    <col min="135" max="139" width="12.86328125" customWidth="1"/>
    <col min="140" max="143" width="12.46484375" customWidth="1"/>
    <col min="144" max="144" width="9.3984375" customWidth="1"/>
    <col min="145" max="149" width="12.86328125" customWidth="1"/>
    <col min="150" max="154" width="12.46484375" customWidth="1"/>
    <col min="155" max="155" width="9.1328125" customWidth="1"/>
    <col min="156" max="160" width="11.59765625" customWidth="1"/>
    <col min="161" max="164" width="12.46484375" customWidth="1"/>
    <col min="165" max="165" width="9.1328125" customWidth="1"/>
    <col min="166" max="170" width="11.59765625" customWidth="1"/>
    <col min="171" max="174" width="12.46484375" customWidth="1"/>
    <col min="175" max="175" width="9.1328125" customWidth="1"/>
    <col min="176" max="180" width="11.59765625" customWidth="1"/>
    <col min="181" max="184" width="12.46484375" customWidth="1"/>
    <col min="185" max="185" width="9.1328125" customWidth="1"/>
    <col min="186" max="190" width="11.59765625" customWidth="1"/>
    <col min="191" max="194" width="12.46484375" customWidth="1"/>
    <col min="195" max="195" width="9.1328125" customWidth="1"/>
    <col min="196" max="200" width="11.59765625" customWidth="1"/>
    <col min="201" max="205" width="12.46484375" customWidth="1"/>
    <col min="206" max="206" width="9.1328125" customWidth="1"/>
    <col min="207" max="211" width="11.59765625" customWidth="1"/>
    <col min="212" max="215" width="12.46484375" customWidth="1"/>
    <col min="216" max="216" width="9.1328125" customWidth="1"/>
    <col min="217" max="221" width="11.59765625" customWidth="1"/>
    <col min="222" max="225" width="12.46484375" customWidth="1"/>
    <col min="226" max="226" width="9.1328125" customWidth="1"/>
    <col min="227" max="231" width="11.59765625" customWidth="1"/>
    <col min="232" max="235" width="12.46484375" customWidth="1"/>
    <col min="236" max="236" width="9.1328125" customWidth="1"/>
    <col min="237" max="241" width="11.59765625" customWidth="1"/>
    <col min="242" max="245" width="12.46484375" customWidth="1"/>
    <col min="246" max="246" width="9.1328125" customWidth="1"/>
    <col min="247" max="251" width="11.59765625" customWidth="1"/>
    <col min="252" max="256" width="12.46484375" customWidth="1"/>
    <col min="257" max="257" width="9.1328125" customWidth="1"/>
    <col min="258" max="262" width="11.59765625" customWidth="1"/>
    <col min="263" max="266" width="12.46484375" customWidth="1"/>
    <col min="267" max="267" width="9.1328125" customWidth="1"/>
    <col min="268" max="272" width="11.59765625" customWidth="1"/>
    <col min="273" max="276" width="12.46484375" customWidth="1"/>
    <col min="277" max="277" width="9.1328125" customWidth="1"/>
    <col min="278" max="282" width="11.59765625" customWidth="1"/>
    <col min="283" max="286" width="12.46484375" customWidth="1"/>
    <col min="287" max="287" width="9.1328125" customWidth="1"/>
    <col min="288" max="292" width="11.59765625" customWidth="1"/>
    <col min="293" max="296" width="12.46484375" customWidth="1"/>
    <col min="297" max="297" width="9.1328125" customWidth="1"/>
    <col min="298" max="302" width="11.59765625" customWidth="1"/>
    <col min="303" max="307" width="12.46484375" customWidth="1"/>
    <col min="308" max="308" width="9.1328125" customWidth="1"/>
    <col min="309" max="313" width="11.59765625" customWidth="1"/>
    <col min="314" max="317" width="12.46484375" customWidth="1"/>
    <col min="318" max="318" width="9.1328125" customWidth="1"/>
    <col min="319" max="323" width="11.59765625" customWidth="1"/>
    <col min="324" max="327" width="12.46484375" customWidth="1"/>
    <col min="328" max="328" width="9.1328125" customWidth="1"/>
    <col min="329" max="333" width="11.59765625" customWidth="1"/>
    <col min="334" max="337" width="12.46484375" customWidth="1"/>
    <col min="338" max="338" width="9.1328125" customWidth="1"/>
    <col min="339" max="343" width="11.59765625" customWidth="1"/>
    <col min="344" max="347" width="12.46484375" customWidth="1"/>
    <col min="348" max="348" width="9.1328125" customWidth="1"/>
    <col min="349" max="353" width="11.59765625" customWidth="1"/>
    <col min="354" max="357" width="12.46484375" customWidth="1"/>
    <col min="358" max="374" width="17" customWidth="1"/>
  </cols>
  <sheetData>
    <row r="1" spans="1:374" x14ac:dyDescent="0.2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63.75" x14ac:dyDescent="0.25">
      <c r="A6" s="49" t="s">
        <v>117</v>
      </c>
      <c r="B6" s="67" t="str">
        <f>B7</f>
        <v>2019</v>
      </c>
      <c r="C6" s="67" t="str">
        <f t="shared" ref="C6:AX6" si="6">C7</f>
        <v>012025</v>
      </c>
      <c r="D6" s="67" t="str">
        <f t="shared" si="6"/>
        <v>47</v>
      </c>
      <c r="E6" s="67" t="str">
        <f t="shared" si="6"/>
        <v>04</v>
      </c>
      <c r="F6" s="67" t="str">
        <f t="shared" si="6"/>
        <v>0</v>
      </c>
      <c r="G6" s="67" t="str">
        <f t="shared" si="6"/>
        <v>000</v>
      </c>
      <c r="H6" s="67" t="str">
        <f t="shared" si="6"/>
        <v>北海道　函館市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v>
      </c>
      <c r="S6" s="71" t="str">
        <f t="shared" si="6"/>
        <v>令和１６年７月２８日　函館市新湊太陽光発電所</v>
      </c>
      <c r="T6" s="67" t="str">
        <f t="shared" si="6"/>
        <v>無</v>
      </c>
      <c r="U6" s="71" t="str">
        <f t="shared" si="6"/>
        <v>北海道電力株式会社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102</v>
      </c>
      <c r="AM6" s="69">
        <f t="shared" si="6"/>
        <v>103</v>
      </c>
      <c r="AN6" s="69">
        <f t="shared" si="6"/>
        <v>93</v>
      </c>
      <c r="AO6" s="69">
        <f t="shared" si="6"/>
        <v>99</v>
      </c>
      <c r="AP6" s="69">
        <f t="shared" si="6"/>
        <v>109</v>
      </c>
      <c r="AQ6" s="69">
        <f t="shared" si="6"/>
        <v>102</v>
      </c>
      <c r="AR6" s="69">
        <f t="shared" si="6"/>
        <v>103</v>
      </c>
      <c r="AS6" s="69">
        <f t="shared" si="6"/>
        <v>93</v>
      </c>
      <c r="AT6" s="69">
        <f t="shared" si="6"/>
        <v>99</v>
      </c>
      <c r="AU6" s="69">
        <f t="shared" si="6"/>
        <v>109</v>
      </c>
      <c r="AV6" s="69" t="str">
        <f t="shared" si="6"/>
        <v>-</v>
      </c>
      <c r="AW6" s="69">
        <f t="shared" si="6"/>
        <v>3916</v>
      </c>
      <c r="AX6" s="69">
        <f t="shared" si="6"/>
        <v>3916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3.75" x14ac:dyDescent="0.2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1</v>
      </c>
      <c r="Q7" s="80" t="s">
        <v>129</v>
      </c>
      <c r="R7" s="81" t="s">
        <v>129</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102</v>
      </c>
      <c r="AM7" s="80">
        <v>103</v>
      </c>
      <c r="AN7" s="80">
        <v>93</v>
      </c>
      <c r="AO7" s="80">
        <v>99</v>
      </c>
      <c r="AP7" s="80">
        <v>109</v>
      </c>
      <c r="AQ7" s="80">
        <v>102</v>
      </c>
      <c r="AR7" s="80">
        <v>103</v>
      </c>
      <c r="AS7" s="80">
        <v>93</v>
      </c>
      <c r="AT7" s="80">
        <v>99</v>
      </c>
      <c r="AU7" s="80">
        <v>109</v>
      </c>
      <c r="AV7" s="80" t="s">
        <v>129</v>
      </c>
      <c r="AW7" s="80">
        <v>3916</v>
      </c>
      <c r="AX7" s="80">
        <v>3916</v>
      </c>
      <c r="AY7" s="83">
        <v>68.099999999999994</v>
      </c>
      <c r="AZ7" s="83">
        <v>137.6</v>
      </c>
      <c r="BA7" s="83">
        <v>879.9</v>
      </c>
      <c r="BB7" s="83">
        <v>949.4</v>
      </c>
      <c r="BC7" s="83">
        <v>497.4</v>
      </c>
      <c r="BD7" s="83">
        <v>118.8</v>
      </c>
      <c r="BE7" s="83">
        <v>88.8</v>
      </c>
      <c r="BF7" s="83">
        <v>121.3</v>
      </c>
      <c r="BG7" s="83">
        <v>123.2</v>
      </c>
      <c r="BH7" s="83">
        <v>134.69999999999999</v>
      </c>
      <c r="BI7" s="83">
        <v>100</v>
      </c>
      <c r="BJ7" s="83">
        <v>43.7</v>
      </c>
      <c r="BK7" s="83">
        <v>552.20000000000005</v>
      </c>
      <c r="BL7" s="83">
        <v>879.9</v>
      </c>
      <c r="BM7" s="83">
        <v>949.4</v>
      </c>
      <c r="BN7" s="83">
        <v>497.4</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119382.39999999999</v>
      </c>
      <c r="CG7" s="83">
        <v>28446.6</v>
      </c>
      <c r="CH7" s="83">
        <v>4494.6000000000004</v>
      </c>
      <c r="CI7" s="83">
        <v>4111.1000000000004</v>
      </c>
      <c r="CJ7" s="83">
        <v>7844</v>
      </c>
      <c r="CK7" s="83">
        <v>18815.8</v>
      </c>
      <c r="CL7" s="83">
        <v>22847.9</v>
      </c>
      <c r="CM7" s="83">
        <v>19199</v>
      </c>
      <c r="CN7" s="83">
        <v>19830.400000000001</v>
      </c>
      <c r="CO7" s="83">
        <v>19066.3</v>
      </c>
      <c r="CP7" s="80">
        <v>-8135</v>
      </c>
      <c r="CQ7" s="80">
        <v>1101</v>
      </c>
      <c r="CR7" s="80">
        <v>3260</v>
      </c>
      <c r="CS7" s="80">
        <v>3457</v>
      </c>
      <c r="CT7" s="80">
        <v>3398</v>
      </c>
      <c r="CU7" s="80">
        <v>37685</v>
      </c>
      <c r="CV7" s="80">
        <v>2390</v>
      </c>
      <c r="CW7" s="80">
        <v>32739</v>
      </c>
      <c r="CX7" s="80">
        <v>34140</v>
      </c>
      <c r="CY7" s="80">
        <v>33434</v>
      </c>
      <c r="CZ7" s="80">
        <v>83</v>
      </c>
      <c r="DA7" s="83">
        <v>0.4</v>
      </c>
      <c r="DB7" s="83">
        <v>14.2</v>
      </c>
      <c r="DC7" s="83">
        <v>12.8</v>
      </c>
      <c r="DD7" s="83">
        <v>13.6</v>
      </c>
      <c r="DE7" s="83">
        <v>15</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71</v>
      </c>
      <c r="EU7" s="83">
        <v>74.2</v>
      </c>
      <c r="EV7" s="83">
        <v>86.8</v>
      </c>
      <c r="EW7" s="83">
        <v>82.8</v>
      </c>
      <c r="EX7" s="83">
        <v>82.6</v>
      </c>
      <c r="EY7" s="80" t="s">
        <v>129</v>
      </c>
      <c r="EZ7" s="83" t="s">
        <v>129</v>
      </c>
      <c r="FA7" s="83" t="s">
        <v>129</v>
      </c>
      <c r="FB7" s="83" t="s">
        <v>129</v>
      </c>
      <c r="FC7" s="83" t="s">
        <v>129</v>
      </c>
      <c r="FD7" s="83" t="s">
        <v>129</v>
      </c>
      <c r="FE7" s="83">
        <v>61.8</v>
      </c>
      <c r="FF7" s="83">
        <v>61.6</v>
      </c>
      <c r="FG7" s="83">
        <v>57.7</v>
      </c>
      <c r="FH7" s="83">
        <v>57.6</v>
      </c>
      <c r="FI7" s="83">
        <v>60.4</v>
      </c>
      <c r="FJ7" s="83" t="s">
        <v>129</v>
      </c>
      <c r="FK7" s="83" t="s">
        <v>129</v>
      </c>
      <c r="FL7" s="83" t="s">
        <v>129</v>
      </c>
      <c r="FM7" s="83" t="s">
        <v>129</v>
      </c>
      <c r="FN7" s="83" t="s">
        <v>129</v>
      </c>
      <c r="FO7" s="83">
        <v>8.6999999999999993</v>
      </c>
      <c r="FP7" s="83">
        <v>6.4</v>
      </c>
      <c r="FQ7" s="83">
        <v>5.4</v>
      </c>
      <c r="FR7" s="83">
        <v>8.6999999999999993</v>
      </c>
      <c r="FS7" s="83">
        <v>16.5</v>
      </c>
      <c r="FT7" s="83" t="s">
        <v>129</v>
      </c>
      <c r="FU7" s="83" t="s">
        <v>129</v>
      </c>
      <c r="FV7" s="83" t="s">
        <v>129</v>
      </c>
      <c r="FW7" s="83" t="s">
        <v>129</v>
      </c>
      <c r="FX7" s="83" t="s">
        <v>129</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t="s">
        <v>129</v>
      </c>
      <c r="IX7" s="83">
        <v>0</v>
      </c>
      <c r="IY7" s="83" t="s">
        <v>129</v>
      </c>
      <c r="IZ7" s="83" t="s">
        <v>129</v>
      </c>
      <c r="JA7" s="83" t="s">
        <v>129</v>
      </c>
      <c r="JB7" s="83" t="s">
        <v>129</v>
      </c>
      <c r="JC7" s="83">
        <v>13.7</v>
      </c>
      <c r="JD7" s="83">
        <v>16.5</v>
      </c>
      <c r="JE7" s="83">
        <v>15</v>
      </c>
      <c r="JF7" s="83">
        <v>12.8</v>
      </c>
      <c r="JG7" s="83">
        <v>11.1</v>
      </c>
      <c r="JH7" s="83">
        <v>0</v>
      </c>
      <c r="JI7" s="83" t="s">
        <v>129</v>
      </c>
      <c r="JJ7" s="83" t="s">
        <v>129</v>
      </c>
      <c r="JK7" s="83" t="s">
        <v>129</v>
      </c>
      <c r="JL7" s="83" t="s">
        <v>129</v>
      </c>
      <c r="JM7" s="83">
        <v>40</v>
      </c>
      <c r="JN7" s="83">
        <v>39.700000000000003</v>
      </c>
      <c r="JO7" s="83">
        <v>37.5</v>
      </c>
      <c r="JP7" s="83">
        <v>37.299999999999997</v>
      </c>
      <c r="JQ7" s="83">
        <v>26</v>
      </c>
      <c r="JR7" s="83" t="s">
        <v>129</v>
      </c>
      <c r="JS7" s="83" t="s">
        <v>129</v>
      </c>
      <c r="JT7" s="83" t="s">
        <v>129</v>
      </c>
      <c r="JU7" s="83" t="s">
        <v>129</v>
      </c>
      <c r="JV7" s="83" t="s">
        <v>129</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96</v>
      </c>
      <c r="KR7" s="83">
        <v>97.5</v>
      </c>
      <c r="KS7" s="83">
        <v>96.6</v>
      </c>
      <c r="KT7" s="83">
        <v>84</v>
      </c>
      <c r="KU7" s="83">
        <v>95.9</v>
      </c>
      <c r="KV7" s="80">
        <v>83</v>
      </c>
      <c r="KW7" s="83">
        <v>14</v>
      </c>
      <c r="KX7" s="83">
        <v>14.2</v>
      </c>
      <c r="KY7" s="83">
        <v>12.8</v>
      </c>
      <c r="KZ7" s="83">
        <v>13.6</v>
      </c>
      <c r="LA7" s="83">
        <v>15</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98.1</v>
      </c>
      <c r="MQ7" s="83">
        <v>98.7</v>
      </c>
      <c r="MR7" s="83">
        <v>98.2</v>
      </c>
      <c r="MS7" s="83">
        <v>98.7</v>
      </c>
      <c r="MT7" s="83">
        <v>98.8</v>
      </c>
      <c r="MU7" s="83" t="s">
        <v>129</v>
      </c>
      <c r="MV7" s="83" t="s">
        <v>129</v>
      </c>
      <c r="MW7" s="83" t="s">
        <v>129</v>
      </c>
      <c r="MX7" s="83" t="s">
        <v>129</v>
      </c>
      <c r="MY7" s="83" t="s">
        <v>129</v>
      </c>
      <c r="MZ7" s="83" t="s">
        <v>129</v>
      </c>
      <c r="NA7" s="83" t="s">
        <v>129</v>
      </c>
      <c r="NB7" s="83" t="s">
        <v>129</v>
      </c>
      <c r="NC7" s="83">
        <v>1</v>
      </c>
      <c r="ND7" s="83" t="s">
        <v>129</v>
      </c>
      <c r="NE7" s="83" t="s">
        <v>129</v>
      </c>
      <c r="NF7" s="83" t="s">
        <v>129</v>
      </c>
      <c r="NG7" s="83">
        <v>1</v>
      </c>
      <c r="NH7" s="83">
        <v>1</v>
      </c>
      <c r="NI7" s="83">
        <v>1</v>
      </c>
      <c r="NJ7" s="83">
        <v>1</v>
      </c>
    </row>
    <row r="8" spans="1:374" x14ac:dyDescent="0.2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1</v>
      </c>
      <c r="IY8" s="87" t="s">
        <v>133</v>
      </c>
      <c r="IZ8" s="85"/>
      <c r="JA8" s="85"/>
      <c r="JB8" s="85"/>
      <c r="JC8" s="85"/>
      <c r="JD8" s="86"/>
      <c r="JE8" s="85"/>
      <c r="JF8" s="85"/>
      <c r="JG8" s="85" t="str">
        <f>JH4</f>
        <v>修繕費比率（％）</v>
      </c>
      <c r="JH8" s="85" t="b">
        <f>IF(SUM($O$7,$NC$7:$NF$7)=0,FALSE,TRUE)</f>
        <v>1</v>
      </c>
      <c r="JI8" s="87" t="s">
        <v>133</v>
      </c>
      <c r="JJ8" s="85"/>
      <c r="JK8" s="85"/>
      <c r="JL8" s="85"/>
      <c r="JM8" s="85"/>
      <c r="JN8" s="85"/>
      <c r="JO8" s="86"/>
      <c r="JP8" s="85"/>
      <c r="JQ8" s="85" t="str">
        <f>JR4</f>
        <v>企業債残高対料金収入比率（％）</v>
      </c>
      <c r="JR8" s="85" t="b">
        <f>IF(SUM($O$7,$NC$7:$NF$7)=0,FALSE,TRUE)</f>
        <v>1</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1</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（最大出力合計83kW）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（最大出力合計83kW）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68.099999999999994</v>
      </c>
      <c r="AZ11" s="95">
        <f>AZ7</f>
        <v>137.6</v>
      </c>
      <c r="BA11" s="95">
        <f>BA7</f>
        <v>879.9</v>
      </c>
      <c r="BB11" s="95">
        <f>BB7</f>
        <v>949.4</v>
      </c>
      <c r="BC11" s="95">
        <f>BC7</f>
        <v>497.4</v>
      </c>
      <c r="BD11" s="84"/>
      <c r="BE11" s="84"/>
      <c r="BF11" s="84"/>
      <c r="BG11" s="84"/>
      <c r="BH11" s="84"/>
      <c r="BI11" s="94" t="s">
        <v>142</v>
      </c>
      <c r="BJ11" s="95">
        <f>BJ7</f>
        <v>43.7</v>
      </c>
      <c r="BK11" s="95">
        <f>BK7</f>
        <v>552.20000000000005</v>
      </c>
      <c r="BL11" s="95">
        <f>BL7</f>
        <v>879.9</v>
      </c>
      <c r="BM11" s="95">
        <f>BM7</f>
        <v>949.4</v>
      </c>
      <c r="BN11" s="95">
        <f>BN7</f>
        <v>497.4</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119382.39999999999</v>
      </c>
      <c r="CG11" s="95">
        <f>CG7</f>
        <v>28446.6</v>
      </c>
      <c r="CH11" s="95">
        <f>CH7</f>
        <v>4494.6000000000004</v>
      </c>
      <c r="CI11" s="95">
        <f>CI7</f>
        <v>4111.1000000000004</v>
      </c>
      <c r="CJ11" s="95">
        <f>CJ7</f>
        <v>7844</v>
      </c>
      <c r="CK11" s="84"/>
      <c r="CL11" s="84"/>
      <c r="CM11" s="84"/>
      <c r="CN11" s="84"/>
      <c r="CO11" s="94" t="s">
        <v>142</v>
      </c>
      <c r="CP11" s="96">
        <f>CP7</f>
        <v>-8135</v>
      </c>
      <c r="CQ11" s="96">
        <f>CQ7</f>
        <v>1101</v>
      </c>
      <c r="CR11" s="96">
        <f>CR7</f>
        <v>3260</v>
      </c>
      <c r="CS11" s="96">
        <f>CS7</f>
        <v>3457</v>
      </c>
      <c r="CT11" s="96">
        <f>CT7</f>
        <v>3398</v>
      </c>
      <c r="CU11" s="84"/>
      <c r="CV11" s="84"/>
      <c r="CW11" s="84"/>
      <c r="CX11" s="84"/>
      <c r="CY11" s="84"/>
      <c r="CZ11" s="94" t="s">
        <v>142</v>
      </c>
      <c r="DA11" s="95">
        <f>DA7</f>
        <v>0.4</v>
      </c>
      <c r="DB11" s="95">
        <f>DB7</f>
        <v>14.2</v>
      </c>
      <c r="DC11" s="95">
        <f>DC7</f>
        <v>12.8</v>
      </c>
      <c r="DD11" s="95">
        <f>DD7</f>
        <v>13.6</v>
      </c>
      <c r="DE11" s="95">
        <f>DE7</f>
        <v>15</v>
      </c>
      <c r="DF11" s="84"/>
      <c r="DG11" s="84"/>
      <c r="DH11" s="84"/>
      <c r="DI11" s="84"/>
      <c r="DJ11" s="94" t="s">
        <v>142</v>
      </c>
      <c r="DK11" s="95">
        <f>DK7</f>
        <v>0</v>
      </c>
      <c r="DL11" s="95">
        <f>DL7</f>
        <v>0</v>
      </c>
      <c r="DM11" s="95">
        <f>DM7</f>
        <v>0</v>
      </c>
      <c r="DN11" s="95">
        <f>DN7</f>
        <v>0</v>
      </c>
      <c r="DO11" s="95">
        <f>DO7</f>
        <v>0</v>
      </c>
      <c r="DP11" s="84"/>
      <c r="DQ11" s="84"/>
      <c r="DR11" s="84"/>
      <c r="DS11" s="84"/>
      <c r="DT11" s="94" t="s">
        <v>142</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0</v>
      </c>
      <c r="IY11" s="95" t="str">
        <f>IY7</f>
        <v>-</v>
      </c>
      <c r="IZ11" s="95" t="str">
        <f>IZ7</f>
        <v>-</v>
      </c>
      <c r="JA11" s="95" t="str">
        <f>JA7</f>
        <v>-</v>
      </c>
      <c r="JB11" s="95" t="str">
        <f>JB7</f>
        <v>-</v>
      </c>
      <c r="JC11" s="84"/>
      <c r="JD11" s="84"/>
      <c r="JE11" s="84"/>
      <c r="JF11" s="84"/>
      <c r="JG11" s="94" t="s">
        <v>142</v>
      </c>
      <c r="JH11" s="95">
        <f>JH7</f>
        <v>0</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v>
      </c>
      <c r="KX11" s="95">
        <f>KX7</f>
        <v>14.2</v>
      </c>
      <c r="KY11" s="95">
        <f>KY7</f>
        <v>12.8</v>
      </c>
      <c r="KZ11" s="95">
        <f>KZ7</f>
        <v>13.6</v>
      </c>
      <c r="LA11" s="95">
        <f>LA7</f>
        <v>15</v>
      </c>
      <c r="LB11" s="84"/>
      <c r="LC11" s="84"/>
      <c r="LD11" s="84"/>
      <c r="LE11" s="84"/>
      <c r="LF11" s="94" t="s">
        <v>142</v>
      </c>
      <c r="LG11" s="95">
        <f>LG7</f>
        <v>0</v>
      </c>
      <c r="LH11" s="95">
        <f>LH7</f>
        <v>0</v>
      </c>
      <c r="LI11" s="95">
        <f>LI7</f>
        <v>0</v>
      </c>
      <c r="LJ11" s="95">
        <f>LJ7</f>
        <v>0</v>
      </c>
      <c r="LK11" s="95">
        <f>LK7</f>
        <v>0</v>
      </c>
      <c r="LL11" s="84"/>
      <c r="LM11" s="84"/>
      <c r="LN11" s="84"/>
      <c r="LO11" s="84"/>
      <c r="LP11" s="94" t="s">
        <v>142</v>
      </c>
      <c r="LQ11" s="95">
        <f>LQ7</f>
        <v>0</v>
      </c>
      <c r="LR11" s="95">
        <f>LR7</f>
        <v>0</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118.8</v>
      </c>
      <c r="AZ12" s="95">
        <f>BE7</f>
        <v>88.8</v>
      </c>
      <c r="BA12" s="95">
        <f>BF7</f>
        <v>121.3</v>
      </c>
      <c r="BB12" s="95">
        <f>BG7</f>
        <v>123.2</v>
      </c>
      <c r="BC12" s="95">
        <f>BH7</f>
        <v>134.69999999999999</v>
      </c>
      <c r="BD12" s="84"/>
      <c r="BE12" s="84"/>
      <c r="BF12" s="84"/>
      <c r="BG12" s="84"/>
      <c r="BH12" s="84"/>
      <c r="BI12" s="94" t="s">
        <v>143</v>
      </c>
      <c r="BJ12" s="95">
        <f>BO7</f>
        <v>255.4</v>
      </c>
      <c r="BK12" s="95">
        <f>BP7</f>
        <v>269.8</v>
      </c>
      <c r="BL12" s="95">
        <f>BQ7</f>
        <v>247.9</v>
      </c>
      <c r="BM12" s="95">
        <f>BR7</f>
        <v>240.1</v>
      </c>
      <c r="BN12" s="95">
        <f>BS7</f>
        <v>255.5</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f>CK7</f>
        <v>18815.8</v>
      </c>
      <c r="CG12" s="95">
        <f>CL7</f>
        <v>22847.9</v>
      </c>
      <c r="CH12" s="95">
        <f>CM7</f>
        <v>19199</v>
      </c>
      <c r="CI12" s="95">
        <f>CN7</f>
        <v>19830.400000000001</v>
      </c>
      <c r="CJ12" s="95">
        <f>CO7</f>
        <v>19066.3</v>
      </c>
      <c r="CK12" s="84"/>
      <c r="CL12" s="84"/>
      <c r="CM12" s="84"/>
      <c r="CN12" s="84"/>
      <c r="CO12" s="94" t="s">
        <v>143</v>
      </c>
      <c r="CP12" s="96">
        <f>CU7</f>
        <v>37685</v>
      </c>
      <c r="CQ12" s="96">
        <f>CV7</f>
        <v>2390</v>
      </c>
      <c r="CR12" s="96">
        <f>CW7</f>
        <v>32739</v>
      </c>
      <c r="CS12" s="96">
        <f>CX7</f>
        <v>34140</v>
      </c>
      <c r="CT12" s="96">
        <f>CY7</f>
        <v>33434</v>
      </c>
      <c r="CU12" s="84"/>
      <c r="CV12" s="84"/>
      <c r="CW12" s="84"/>
      <c r="CX12" s="84"/>
      <c r="CY12" s="84"/>
      <c r="CZ12" s="94" t="s">
        <v>143</v>
      </c>
      <c r="DA12" s="95">
        <f>DF7</f>
        <v>32.4</v>
      </c>
      <c r="DB12" s="95">
        <f>DG7</f>
        <v>36.4</v>
      </c>
      <c r="DC12" s="95">
        <f>DH7</f>
        <v>31.6</v>
      </c>
      <c r="DD12" s="95">
        <f>DI7</f>
        <v>31.6</v>
      </c>
      <c r="DE12" s="95">
        <f>DJ7</f>
        <v>30.1</v>
      </c>
      <c r="DF12" s="84"/>
      <c r="DG12" s="84"/>
      <c r="DH12" s="84"/>
      <c r="DI12" s="84"/>
      <c r="DJ12" s="94" t="s">
        <v>143</v>
      </c>
      <c r="DK12" s="95">
        <f>DP7</f>
        <v>10.1</v>
      </c>
      <c r="DL12" s="95">
        <f>DQ7</f>
        <v>8.3000000000000007</v>
      </c>
      <c r="DM12" s="95">
        <f>DR7</f>
        <v>7.1</v>
      </c>
      <c r="DN12" s="95">
        <f>DS7</f>
        <v>7.3</v>
      </c>
      <c r="DO12" s="95">
        <f>DT7</f>
        <v>5.4</v>
      </c>
      <c r="DP12" s="84"/>
      <c r="DQ12" s="84"/>
      <c r="DR12" s="84"/>
      <c r="DS12" s="84"/>
      <c r="DT12" s="94" t="s">
        <v>143</v>
      </c>
      <c r="DU12" s="95">
        <f>DZ7</f>
        <v>106.3</v>
      </c>
      <c r="DV12" s="95">
        <f>EA7</f>
        <v>110.5</v>
      </c>
      <c r="DW12" s="95">
        <f>EB7</f>
        <v>156.5</v>
      </c>
      <c r="DX12" s="95">
        <f>EC7</f>
        <v>157.6</v>
      </c>
      <c r="DY12" s="95">
        <f>ED7</f>
        <v>173.7</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f>ET7</f>
        <v>71</v>
      </c>
      <c r="EP12" s="95">
        <f>EU7</f>
        <v>74.2</v>
      </c>
      <c r="EQ12" s="95">
        <f>EV7</f>
        <v>86.8</v>
      </c>
      <c r="ER12" s="95">
        <f>EW7</f>
        <v>82.8</v>
      </c>
      <c r="ES12" s="95">
        <f>EX7</f>
        <v>82.6</v>
      </c>
      <c r="ET12" s="84"/>
      <c r="EU12" s="84"/>
      <c r="EV12" s="84"/>
      <c r="EW12" s="84"/>
      <c r="EX12" s="84"/>
      <c r="EY12" s="94" t="s">
        <v>143</v>
      </c>
      <c r="EZ12" s="95" t="str">
        <f>IF($EZ$8,FE7,"-")</f>
        <v>-</v>
      </c>
      <c r="FA12" s="95" t="str">
        <f>IF($EZ$8,FF7,"-")</f>
        <v>-</v>
      </c>
      <c r="FB12" s="95" t="str">
        <f>IF($EZ$8,FG7,"-")</f>
        <v>-</v>
      </c>
      <c r="FC12" s="95" t="str">
        <f>IF($EZ$8,FH7,"-")</f>
        <v>-</v>
      </c>
      <c r="FD12" s="95" t="str">
        <f>IF($EZ$8,FI7,"-")</f>
        <v>-</v>
      </c>
      <c r="FE12" s="84"/>
      <c r="FF12" s="84"/>
      <c r="FG12" s="84"/>
      <c r="FH12" s="84"/>
      <c r="FI12" s="94" t="s">
        <v>143</v>
      </c>
      <c r="FJ12" s="95" t="str">
        <f>IF($FJ$8,FO7,"-")</f>
        <v>-</v>
      </c>
      <c r="FK12" s="95" t="str">
        <f>IF($FJ$8,FP7,"-")</f>
        <v>-</v>
      </c>
      <c r="FL12" s="95" t="str">
        <f>IF($FJ$8,FQ7,"-")</f>
        <v>-</v>
      </c>
      <c r="FM12" s="95" t="str">
        <f>IF($FJ$8,FR7,"-")</f>
        <v>-</v>
      </c>
      <c r="FN12" s="95" t="str">
        <f>IF($FJ$8,FS7,"-")</f>
        <v>-</v>
      </c>
      <c r="FO12" s="84"/>
      <c r="FP12" s="84"/>
      <c r="FQ12" s="84"/>
      <c r="FR12" s="84"/>
      <c r="FS12" s="94" t="s">
        <v>143</v>
      </c>
      <c r="FT12" s="95" t="str">
        <f>IF($FT$8,FY7,"-")</f>
        <v>-</v>
      </c>
      <c r="FU12" s="95" t="str">
        <f>IF($FT$8,FZ7,"-")</f>
        <v>-</v>
      </c>
      <c r="FV12" s="95" t="str">
        <f>IF($FT$8,GA7,"-")</f>
        <v>-</v>
      </c>
      <c r="FW12" s="95" t="str">
        <f>IF($FT$8,GB7,"-")</f>
        <v>-</v>
      </c>
      <c r="FX12" s="95" t="str">
        <f>IF($FT$8,GC7,"-")</f>
        <v>-</v>
      </c>
      <c r="FY12" s="84"/>
      <c r="FZ12" s="84"/>
      <c r="GA12" s="84"/>
      <c r="GB12" s="84"/>
      <c r="GC12" s="94" t="s">
        <v>143</v>
      </c>
      <c r="GD12" s="95" t="str">
        <f>IF($GD$8,GI7,"-")</f>
        <v>-</v>
      </c>
      <c r="GE12" s="95" t="str">
        <f>IF($GD$8,GJ7,"-")</f>
        <v>-</v>
      </c>
      <c r="GF12" s="95" t="str">
        <f>IF($GD$8,GK7,"-")</f>
        <v>-</v>
      </c>
      <c r="GG12" s="95" t="str">
        <f>IF($GD$8,GL7,"-")</f>
        <v>-</v>
      </c>
      <c r="GH12" s="95" t="str">
        <f>IF($GD$8,GM7,"-")</f>
        <v>-</v>
      </c>
      <c r="GI12" s="84"/>
      <c r="GJ12" s="84"/>
      <c r="GK12" s="84"/>
      <c r="GL12" s="84"/>
      <c r="GM12" s="94" t="s">
        <v>143</v>
      </c>
      <c r="GN12" s="95" t="str">
        <f>IF($GN$8,GS7,"-")</f>
        <v>-</v>
      </c>
      <c r="GO12" s="95" t="str">
        <f>IF($GN$8,GT7,"-")</f>
        <v>-</v>
      </c>
      <c r="GP12" s="95" t="str">
        <f>IF($GN$8,GU7,"-")</f>
        <v>-</v>
      </c>
      <c r="GQ12" s="95" t="str">
        <f>IF($GN$8,GV7,"-")</f>
        <v>-</v>
      </c>
      <c r="GR12" s="95" t="str">
        <f>IF($GN$8,GW7,"-")</f>
        <v>-</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13.7</v>
      </c>
      <c r="IY12" s="95">
        <f>IF($IX$8,JD7,"-")</f>
        <v>16.5</v>
      </c>
      <c r="IZ12" s="95">
        <f>IF($IX$8,JE7,"-")</f>
        <v>15</v>
      </c>
      <c r="JA12" s="95">
        <f>IF($IX$8,JF7,"-")</f>
        <v>12.8</v>
      </c>
      <c r="JB12" s="95">
        <f>IF($IX$8,JG7,"-")</f>
        <v>11.1</v>
      </c>
      <c r="JC12" s="84"/>
      <c r="JD12" s="84"/>
      <c r="JE12" s="84"/>
      <c r="JF12" s="84"/>
      <c r="JG12" s="94" t="s">
        <v>143</v>
      </c>
      <c r="JH12" s="95">
        <f>IF($JH$8,JM7,"-")</f>
        <v>40</v>
      </c>
      <c r="JI12" s="95">
        <f>IF($JH$8,JN7,"-")</f>
        <v>39.700000000000003</v>
      </c>
      <c r="JJ12" s="95">
        <f>IF($JH$8,JO7,"-")</f>
        <v>37.5</v>
      </c>
      <c r="JK12" s="95">
        <f>IF($JH$8,JP7,"-")</f>
        <v>37.299999999999997</v>
      </c>
      <c r="JL12" s="95">
        <f>IF($JH$8,JQ7,"-")</f>
        <v>26</v>
      </c>
      <c r="JM12" s="84"/>
      <c r="JN12" s="84"/>
      <c r="JO12" s="84"/>
      <c r="JP12" s="84"/>
      <c r="JQ12" s="94" t="s">
        <v>143</v>
      </c>
      <c r="JR12" s="95">
        <f>IF($JR$8,JW7,"-")</f>
        <v>102.9</v>
      </c>
      <c r="JS12" s="95">
        <f>IF($JR$8,JX7,"-")</f>
        <v>51.8</v>
      </c>
      <c r="JT12" s="95">
        <f>IF($JR$8,JY7,"-")</f>
        <v>34.200000000000003</v>
      </c>
      <c r="JU12" s="95">
        <f>IF($JR$8,JZ7,"-")</f>
        <v>85.9</v>
      </c>
      <c r="JV12" s="95">
        <f>IF($JR$8,KA7,"-")</f>
        <v>409.1</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f>IF($KL$8,KQ7,"-")</f>
        <v>96</v>
      </c>
      <c r="KM12" s="95">
        <f>IF($KL$8,KR7,"-")</f>
        <v>97.5</v>
      </c>
      <c r="KN12" s="95">
        <f>IF($KL$8,KS7,"-")</f>
        <v>96.6</v>
      </c>
      <c r="KO12" s="95">
        <f>IF($KL$8,KT7,"-")</f>
        <v>84</v>
      </c>
      <c r="KP12" s="95">
        <f>IF($KL$8,KU7,"-")</f>
        <v>95.9</v>
      </c>
      <c r="KQ12" s="84"/>
      <c r="KR12" s="84"/>
      <c r="KS12" s="84"/>
      <c r="KT12" s="84"/>
      <c r="KU12" s="84"/>
      <c r="KV12" s="94" t="s">
        <v>143</v>
      </c>
      <c r="KW12" s="95">
        <f>IF($KW$8,LB7,"-")</f>
        <v>12</v>
      </c>
      <c r="KX12" s="95">
        <f>IF($KW$8,LC7,"-")</f>
        <v>14.5</v>
      </c>
      <c r="KY12" s="95">
        <f>IF($KW$8,LD7,"-")</f>
        <v>14.9</v>
      </c>
      <c r="KZ12" s="95">
        <f>IF($KW$8,LE7,"-")</f>
        <v>15.3</v>
      </c>
      <c r="LA12" s="95">
        <f>IF($KW$8,LF7,"-")</f>
        <v>14.9</v>
      </c>
      <c r="LB12" s="84"/>
      <c r="LC12" s="84"/>
      <c r="LD12" s="84"/>
      <c r="LE12" s="84"/>
      <c r="LF12" s="94" t="s">
        <v>143</v>
      </c>
      <c r="LG12" s="95">
        <f>IF($LG$8,LL7,"-")</f>
        <v>0.3</v>
      </c>
      <c r="LH12" s="95">
        <f>IF($LG$8,LM7,"-")</f>
        <v>0.3</v>
      </c>
      <c r="LI12" s="95">
        <f>IF($LG$8,LN7,"-")</f>
        <v>0.3</v>
      </c>
      <c r="LJ12" s="95">
        <f>IF($LG$8,LO7,"-")</f>
        <v>0.7</v>
      </c>
      <c r="LK12" s="95">
        <f>IF($LG$8,LP7,"-")</f>
        <v>0.4</v>
      </c>
      <c r="LL12" s="84"/>
      <c r="LM12" s="84"/>
      <c r="LN12" s="84"/>
      <c r="LO12" s="84"/>
      <c r="LP12" s="94" t="s">
        <v>143</v>
      </c>
      <c r="LQ12" s="95">
        <f>IF($LQ$8,LV7,"-")</f>
        <v>207.5</v>
      </c>
      <c r="LR12" s="95">
        <f>IF($LQ$8,LW7,"-")</f>
        <v>189.5</v>
      </c>
      <c r="LS12" s="95">
        <f>IF($LQ$8,LX7,"-")</f>
        <v>172</v>
      </c>
      <c r="LT12" s="95">
        <f>IF($LQ$8,LY7,"-")</f>
        <v>151.69999999999999</v>
      </c>
      <c r="LU12" s="95">
        <f>IF($LQ$8,LZ7,"-")</f>
        <v>138.1</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5">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68.099999999999994</v>
      </c>
      <c r="AZ17" s="106">
        <f t="shared" ref="AZ17:BC17" si="9">IF(AZ7="-",NA(),AZ7)</f>
        <v>137.6</v>
      </c>
      <c r="BA17" s="106">
        <f t="shared" si="9"/>
        <v>879.9</v>
      </c>
      <c r="BB17" s="106">
        <f t="shared" si="9"/>
        <v>949.4</v>
      </c>
      <c r="BC17" s="106">
        <f t="shared" si="9"/>
        <v>497.4</v>
      </c>
      <c r="BD17" s="100"/>
      <c r="BE17" s="100"/>
      <c r="BF17" s="100"/>
      <c r="BG17" s="100"/>
      <c r="BH17" s="100"/>
      <c r="BI17" s="105" t="s">
        <v>157</v>
      </c>
      <c r="BJ17" s="106">
        <f>IF(BJ7="-",NA(),BJ7)</f>
        <v>43.7</v>
      </c>
      <c r="BK17" s="106">
        <f t="shared" ref="BK17:BN17" si="10">IF(BK7="-",NA(),BK7)</f>
        <v>552.20000000000005</v>
      </c>
      <c r="BL17" s="106">
        <f t="shared" si="10"/>
        <v>879.9</v>
      </c>
      <c r="BM17" s="106">
        <f t="shared" si="10"/>
        <v>949.4</v>
      </c>
      <c r="BN17" s="106">
        <f t="shared" si="10"/>
        <v>497.4</v>
      </c>
      <c r="BO17" s="100"/>
      <c r="BP17" s="100"/>
      <c r="BQ17" s="100"/>
      <c r="BR17" s="100"/>
      <c r="BS17" s="100"/>
      <c r="BT17" s="105" t="s">
        <v>157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157</v>
      </c>
      <c r="CF17" s="106">
        <f>IF(CF7="-",NA(),CF7)</f>
        <v>119382.39999999999</v>
      </c>
      <c r="CG17" s="106">
        <f t="shared" ref="CG17:CJ17" si="12">IF(CG7="-",NA(),CG7)</f>
        <v>28446.6</v>
      </c>
      <c r="CH17" s="106">
        <f t="shared" si="12"/>
        <v>4494.6000000000004</v>
      </c>
      <c r="CI17" s="106">
        <f t="shared" si="12"/>
        <v>4111.1000000000004</v>
      </c>
      <c r="CJ17" s="106">
        <f t="shared" si="12"/>
        <v>7844</v>
      </c>
      <c r="CK17" s="100"/>
      <c r="CL17" s="100"/>
      <c r="CM17" s="100"/>
      <c r="CN17" s="100"/>
      <c r="CO17" s="105" t="s">
        <v>157</v>
      </c>
      <c r="CP17" s="107">
        <f>IF(CP7="-",NA(),CP7)</f>
        <v>-8135</v>
      </c>
      <c r="CQ17" s="107">
        <f t="shared" ref="CQ17:CT17" si="13">IF(CQ7="-",NA(),CQ7)</f>
        <v>1101</v>
      </c>
      <c r="CR17" s="107">
        <f t="shared" si="13"/>
        <v>3260</v>
      </c>
      <c r="CS17" s="107">
        <f t="shared" si="13"/>
        <v>3457</v>
      </c>
      <c r="CT17" s="107">
        <f t="shared" si="13"/>
        <v>3398</v>
      </c>
      <c r="CU17" s="100"/>
      <c r="CV17" s="100"/>
      <c r="CW17" s="100"/>
      <c r="CX17" s="100"/>
      <c r="CY17" s="100"/>
      <c r="CZ17" s="105" t="s">
        <v>157</v>
      </c>
      <c r="DA17" s="106">
        <f>IF(DA7="-",NA(),DA7)</f>
        <v>0.4</v>
      </c>
      <c r="DB17" s="106">
        <f t="shared" ref="DB17:DE17" si="14">IF(DB7="-",NA(),DB7)</f>
        <v>14.2</v>
      </c>
      <c r="DC17" s="106">
        <f t="shared" si="14"/>
        <v>12.8</v>
      </c>
      <c r="DD17" s="106">
        <f t="shared" si="14"/>
        <v>13.6</v>
      </c>
      <c r="DE17" s="106">
        <f t="shared" si="14"/>
        <v>15</v>
      </c>
      <c r="DF17" s="100"/>
      <c r="DG17" s="100"/>
      <c r="DH17" s="100"/>
      <c r="DI17" s="100"/>
      <c r="DJ17" s="105" t="s">
        <v>157</v>
      </c>
      <c r="DK17" s="106">
        <f>IF(DK7="-",NA(),DK7)</f>
        <v>0</v>
      </c>
      <c r="DL17" s="106">
        <f t="shared" ref="DL17:DO17" si="15">IF(DL7="-",NA(),DL7)</f>
        <v>0</v>
      </c>
      <c r="DM17" s="106">
        <f t="shared" si="15"/>
        <v>0</v>
      </c>
      <c r="DN17" s="106">
        <f t="shared" si="15"/>
        <v>0</v>
      </c>
      <c r="DO17" s="106">
        <f t="shared" si="15"/>
        <v>0</v>
      </c>
      <c r="DP17" s="100"/>
      <c r="DQ17" s="100"/>
      <c r="DR17" s="100"/>
      <c r="DS17" s="100"/>
      <c r="DT17" s="105" t="s">
        <v>157</v>
      </c>
      <c r="DU17" s="106">
        <f>IF(DU7="-",NA(),DU7)</f>
        <v>0</v>
      </c>
      <c r="DV17" s="106">
        <f t="shared" ref="DV17:DY17" si="16">IF(DV7="-",NA(),DV7)</f>
        <v>0</v>
      </c>
      <c r="DW17" s="106">
        <f t="shared" si="16"/>
        <v>0</v>
      </c>
      <c r="DX17" s="106">
        <f t="shared" si="16"/>
        <v>0</v>
      </c>
      <c r="DY17" s="106">
        <f t="shared" si="16"/>
        <v>0</v>
      </c>
      <c r="DZ17" s="100"/>
      <c r="EA17" s="100"/>
      <c r="EB17" s="100"/>
      <c r="EC17" s="100"/>
      <c r="ED17" s="105" t="s">
        <v>157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f>IF(IX7="-",NA(),IX7)</f>
        <v>0</v>
      </c>
      <c r="IY17" s="106" t="e">
        <f t="shared" ref="IY17:JB17" si="29">IF(IY7="-",NA(),IY7)</f>
        <v>#N/A</v>
      </c>
      <c r="IZ17" s="106" t="e">
        <f t="shared" si="29"/>
        <v>#N/A</v>
      </c>
      <c r="JA17" s="106" t="e">
        <f t="shared" si="29"/>
        <v>#N/A</v>
      </c>
      <c r="JB17" s="106" t="e">
        <f t="shared" si="29"/>
        <v>#N/A</v>
      </c>
      <c r="JC17" s="100"/>
      <c r="JD17" s="100"/>
      <c r="JE17" s="100"/>
      <c r="JF17" s="100"/>
      <c r="JG17" s="105" t="s">
        <v>157</v>
      </c>
      <c r="JH17" s="106">
        <f>IF(JH7="-",NA(),JH7)</f>
        <v>0</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f>IF(KW7="-",NA(),KW7)</f>
        <v>14</v>
      </c>
      <c r="KX17" s="106">
        <f t="shared" ref="KX17:LA17" si="34">IF(KX7="-",NA(),KX7)</f>
        <v>14.2</v>
      </c>
      <c r="KY17" s="106">
        <f t="shared" si="34"/>
        <v>12.8</v>
      </c>
      <c r="KZ17" s="106">
        <f t="shared" si="34"/>
        <v>13.6</v>
      </c>
      <c r="LA17" s="106">
        <f t="shared" si="34"/>
        <v>15</v>
      </c>
      <c r="LB17" s="100"/>
      <c r="LC17" s="100"/>
      <c r="LD17" s="100"/>
      <c r="LE17" s="100"/>
      <c r="LF17" s="105" t="s">
        <v>157</v>
      </c>
      <c r="LG17" s="106">
        <f>IF(LG7="-",NA(),LG7)</f>
        <v>0</v>
      </c>
      <c r="LH17" s="106">
        <f t="shared" ref="LH17:LK17" si="35">IF(LH7="-",NA(),LH7)</f>
        <v>0</v>
      </c>
      <c r="LI17" s="106">
        <f t="shared" si="35"/>
        <v>0</v>
      </c>
      <c r="LJ17" s="106">
        <f t="shared" si="35"/>
        <v>0</v>
      </c>
      <c r="LK17" s="106">
        <f t="shared" si="35"/>
        <v>0</v>
      </c>
      <c r="LL17" s="100"/>
      <c r="LM17" s="100"/>
      <c r="LN17" s="100"/>
      <c r="LO17" s="100"/>
      <c r="LP17" s="105" t="s">
        <v>157</v>
      </c>
      <c r="LQ17" s="106">
        <f>IF(LQ7="-",NA(),LQ7)</f>
        <v>0</v>
      </c>
      <c r="LR17" s="106">
        <f t="shared" ref="LR17:LU17" si="36">IF(LR7="-",NA(),LR7)</f>
        <v>0</v>
      </c>
      <c r="LS17" s="106">
        <f t="shared" si="36"/>
        <v>0</v>
      </c>
      <c r="LT17" s="106">
        <f t="shared" si="36"/>
        <v>0</v>
      </c>
      <c r="LU17" s="106">
        <f t="shared" si="36"/>
        <v>0</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159</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159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159</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159</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159</v>
      </c>
      <c r="DA18" s="106">
        <f>IF(DF7="-",NA(),DF7)</f>
        <v>32.4</v>
      </c>
      <c r="DB18" s="106">
        <f t="shared" ref="DB18:DE18" si="44">IF(DG7="-",NA(),DG7)</f>
        <v>36.4</v>
      </c>
      <c r="DC18" s="106">
        <f t="shared" si="44"/>
        <v>31.6</v>
      </c>
      <c r="DD18" s="106">
        <f t="shared" si="44"/>
        <v>31.6</v>
      </c>
      <c r="DE18" s="106">
        <f t="shared" si="44"/>
        <v>30.1</v>
      </c>
      <c r="DF18" s="100"/>
      <c r="DG18" s="100"/>
      <c r="DH18" s="100"/>
      <c r="DI18" s="100"/>
      <c r="DJ18" s="105" t="s">
        <v>159</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159</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159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159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159</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159</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159</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159</v>
      </c>
      <c r="LG18" s="106">
        <f>IF(OR(NOT($LG$8),LL7="-"),NA(),LL7)</f>
        <v>0.3</v>
      </c>
      <c r="LH18" s="106">
        <f>IF(OR(NOT($LG$8),LM7="-"),NA(),LM7)</f>
        <v>0.3</v>
      </c>
      <c r="LI18" s="106">
        <f>IF(OR(NOT($LG$8),LN7="-"),NA(),LN7)</f>
        <v>0.3</v>
      </c>
      <c r="LJ18" s="106">
        <f>IF(OR(NOT($LG$8),LO7="-"),NA(),LO7)</f>
        <v>0.7</v>
      </c>
      <c r="LK18" s="106">
        <f>IF(OR(NOT($LG$8),LP7="-"),NA(),LP7)</f>
        <v>0.4</v>
      </c>
      <c r="LL18" s="100"/>
      <c r="LM18" s="100"/>
      <c r="LN18" s="100"/>
      <c r="LO18" s="100"/>
      <c r="LP18" s="105" t="s">
        <v>159</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5">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5">
      <c r="A20" s="97">
        <f t="shared" si="7"/>
        <v>6</v>
      </c>
      <c r="B20" s="196" t="s">
        <v>161</v>
      </c>
      <c r="C20" s="196"/>
      <c r="D20" s="100"/>
    </row>
    <row r="21" spans="1:374" x14ac:dyDescent="0.25">
      <c r="A21" s="97">
        <f t="shared" si="7"/>
        <v>7</v>
      </c>
      <c r="B21" s="196" t="s">
        <v>162</v>
      </c>
      <c r="C21" s="196"/>
      <c r="D21" s="100"/>
    </row>
    <row r="22" spans="1:374" x14ac:dyDescent="0.25">
      <c r="A22" s="97">
        <f t="shared" si="7"/>
        <v>8</v>
      </c>
      <c r="B22" s="196" t="s">
        <v>163</v>
      </c>
      <c r="C22" s="196"/>
      <c r="D22" s="100"/>
      <c r="E22" s="197" t="s">
        <v>164</v>
      </c>
      <c r="F22" s="198"/>
      <c r="G22" s="198"/>
      <c r="H22" s="198"/>
      <c r="I22" s="199"/>
    </row>
    <row r="23" spans="1:374" x14ac:dyDescent="0.25">
      <c r="A23" s="97">
        <f t="shared" si="7"/>
        <v>9</v>
      </c>
      <c r="B23" s="196" t="s">
        <v>165</v>
      </c>
      <c r="C23" s="196"/>
      <c r="D23" s="100"/>
      <c r="E23" s="200"/>
      <c r="F23" s="201"/>
      <c r="G23" s="201"/>
      <c r="H23" s="201"/>
      <c r="I23" s="202"/>
    </row>
    <row r="24" spans="1:374" x14ac:dyDescent="0.25">
      <c r="A24" s="97">
        <f t="shared" si="7"/>
        <v>10</v>
      </c>
      <c r="B24" s="196" t="s">
        <v>166</v>
      </c>
      <c r="C24" s="196"/>
      <c r="D24" s="100"/>
      <c r="E24" s="200"/>
      <c r="F24" s="201"/>
      <c r="G24" s="201"/>
      <c r="H24" s="201"/>
      <c r="I24" s="202"/>
    </row>
    <row r="25" spans="1:374" x14ac:dyDescent="0.25">
      <c r="A25" s="97">
        <f t="shared" si="7"/>
        <v>11</v>
      </c>
      <c r="B25" s="196" t="s">
        <v>167</v>
      </c>
      <c r="C25" s="196"/>
      <c r="D25" s="100"/>
      <c r="E25" s="200"/>
      <c r="F25" s="201"/>
      <c r="G25" s="201"/>
      <c r="H25" s="201"/>
      <c r="I25" s="202"/>
    </row>
    <row r="26" spans="1:374" x14ac:dyDescent="0.25">
      <c r="A26" s="97">
        <f t="shared" si="7"/>
        <v>12</v>
      </c>
      <c r="B26" s="196" t="s">
        <v>168</v>
      </c>
      <c r="C26" s="196"/>
      <c r="D26" s="100"/>
      <c r="E26" s="200"/>
      <c r="F26" s="201"/>
      <c r="G26" s="201"/>
      <c r="H26" s="201"/>
      <c r="I26" s="202"/>
    </row>
    <row r="27" spans="1:374" x14ac:dyDescent="0.25">
      <c r="A27" s="97">
        <f t="shared" si="7"/>
        <v>13</v>
      </c>
      <c r="B27" s="196" t="s">
        <v>169</v>
      </c>
      <c r="C27" s="196"/>
      <c r="D27" s="100"/>
      <c r="E27" s="200"/>
      <c r="F27" s="201"/>
      <c r="G27" s="201"/>
      <c r="H27" s="201"/>
      <c r="I27" s="202"/>
    </row>
    <row r="28" spans="1:374" x14ac:dyDescent="0.25">
      <c r="A28" s="97">
        <f t="shared" si="7"/>
        <v>14</v>
      </c>
      <c r="B28" s="196" t="s">
        <v>170</v>
      </c>
      <c r="C28" s="196"/>
      <c r="D28" s="100"/>
      <c r="E28" s="200"/>
      <c r="F28" s="201"/>
      <c r="G28" s="201"/>
      <c r="H28" s="201"/>
      <c r="I28" s="202"/>
    </row>
    <row r="29" spans="1:374" x14ac:dyDescent="0.25">
      <c r="A29" s="97">
        <f t="shared" si="7"/>
        <v>15</v>
      </c>
      <c r="B29" s="196" t="s">
        <v>171</v>
      </c>
      <c r="C29" s="196"/>
      <c r="D29" s="100"/>
      <c r="E29" s="200"/>
      <c r="F29" s="201"/>
      <c r="G29" s="201"/>
      <c r="H29" s="201"/>
      <c r="I29" s="202"/>
    </row>
    <row r="30" spans="1:374" x14ac:dyDescent="0.25">
      <c r="A30" s="97">
        <f t="shared" si="7"/>
        <v>16</v>
      </c>
      <c r="B30" s="196" t="s">
        <v>172</v>
      </c>
      <c r="C30" s="196"/>
      <c r="D30" s="100"/>
      <c r="E30" s="200"/>
      <c r="F30" s="201"/>
      <c r="G30" s="201"/>
      <c r="H30" s="201"/>
      <c r="I30" s="202"/>
    </row>
    <row r="31" spans="1:374" x14ac:dyDescent="0.25">
      <c r="A31" s="97">
        <f t="shared" si="7"/>
        <v>17</v>
      </c>
      <c r="B31" s="196" t="s">
        <v>173</v>
      </c>
      <c r="C31" s="196"/>
      <c r="D31" s="100"/>
      <c r="E31" s="200"/>
      <c r="F31" s="201"/>
      <c r="G31" s="201"/>
      <c r="H31" s="201"/>
      <c r="I31" s="202"/>
    </row>
    <row r="32" spans="1:374" x14ac:dyDescent="0.25">
      <c r="A32" s="97">
        <f t="shared" si="7"/>
        <v>18</v>
      </c>
      <c r="B32" s="196" t="s">
        <v>174</v>
      </c>
      <c r="C32" s="196"/>
      <c r="D32" s="100"/>
      <c r="E32" s="200"/>
      <c r="F32" s="201"/>
      <c r="G32" s="201"/>
      <c r="H32" s="201"/>
      <c r="I32" s="202"/>
    </row>
    <row r="33" spans="1:16" x14ac:dyDescent="0.25">
      <c r="A33" s="97">
        <f t="shared" si="7"/>
        <v>19</v>
      </c>
      <c r="B33" s="196" t="s">
        <v>175</v>
      </c>
      <c r="C33" s="196"/>
      <c r="D33" s="100"/>
      <c r="E33" s="200"/>
      <c r="F33" s="201"/>
      <c r="G33" s="201"/>
      <c r="H33" s="201"/>
      <c r="I33" s="202"/>
    </row>
    <row r="34" spans="1:16" x14ac:dyDescent="0.25">
      <c r="A34" s="97">
        <f t="shared" si="7"/>
        <v>20</v>
      </c>
      <c r="B34" s="196" t="s">
        <v>176</v>
      </c>
      <c r="C34" s="196"/>
      <c r="D34" s="100"/>
      <c r="E34" s="200"/>
      <c r="F34" s="201"/>
      <c r="G34" s="201"/>
      <c r="H34" s="201"/>
      <c r="I34" s="202"/>
    </row>
    <row r="35" spans="1:16" ht="25.5" customHeight="1" x14ac:dyDescent="0.25">
      <c r="E35" s="203"/>
      <c r="F35" s="204"/>
      <c r="G35" s="204"/>
      <c r="H35" s="204"/>
      <c r="I35" s="205"/>
    </row>
    <row r="36" spans="1:16" x14ac:dyDescent="0.25">
      <c r="A36" t="s">
        <v>177</v>
      </c>
      <c r="B36" t="s">
        <v>178</v>
      </c>
    </row>
    <row r="37" spans="1:16" x14ac:dyDescent="0.25">
      <c r="A37" t="s">
        <v>179</v>
      </c>
      <c r="B37" t="s">
        <v>180</v>
      </c>
      <c r="L37" s="197" t="s">
        <v>164</v>
      </c>
      <c r="M37" s="198"/>
      <c r="N37" s="198"/>
      <c r="O37" s="198"/>
      <c r="P37" s="199"/>
    </row>
    <row r="38" spans="1:16" x14ac:dyDescent="0.25">
      <c r="A38" t="s">
        <v>181</v>
      </c>
      <c r="B38" t="s">
        <v>182</v>
      </c>
      <c r="L38" s="200"/>
      <c r="M38" s="201"/>
      <c r="N38" s="201"/>
      <c r="O38" s="201"/>
      <c r="P38" s="202"/>
    </row>
    <row r="39" spans="1:16" x14ac:dyDescent="0.25">
      <c r="A39" t="s">
        <v>183</v>
      </c>
      <c r="B39" t="s">
        <v>184</v>
      </c>
      <c r="L39" s="200"/>
      <c r="M39" s="201"/>
      <c r="N39" s="201"/>
      <c r="O39" s="201"/>
      <c r="P39" s="202"/>
    </row>
    <row r="40" spans="1:16" x14ac:dyDescent="0.25">
      <c r="A40" t="s">
        <v>185</v>
      </c>
      <c r="B40" t="s">
        <v>186</v>
      </c>
      <c r="L40" s="200"/>
      <c r="M40" s="201"/>
      <c r="N40" s="201"/>
      <c r="O40" s="201"/>
      <c r="P40" s="202"/>
    </row>
    <row r="41" spans="1:16" x14ac:dyDescent="0.25">
      <c r="A41" t="s">
        <v>187</v>
      </c>
      <c r="B41" t="s">
        <v>188</v>
      </c>
      <c r="L41" s="200"/>
      <c r="M41" s="201"/>
      <c r="N41" s="201"/>
      <c r="O41" s="201"/>
      <c r="P41" s="202"/>
    </row>
    <row r="42" spans="1:16" x14ac:dyDescent="0.25">
      <c r="A42" t="s">
        <v>189</v>
      </c>
      <c r="B42" t="s">
        <v>190</v>
      </c>
      <c r="L42" s="200"/>
      <c r="M42" s="201"/>
      <c r="N42" s="201"/>
      <c r="O42" s="201"/>
      <c r="P42" s="202"/>
    </row>
    <row r="43" spans="1:16" x14ac:dyDescent="0.25">
      <c r="A43" t="s">
        <v>191</v>
      </c>
      <c r="B43" t="s">
        <v>192</v>
      </c>
      <c r="L43" s="200"/>
      <c r="M43" s="201"/>
      <c r="N43" s="201"/>
      <c r="O43" s="201"/>
      <c r="P43" s="202"/>
    </row>
    <row r="44" spans="1:16" x14ac:dyDescent="0.25">
      <c r="A44" t="s">
        <v>193</v>
      </c>
      <c r="B44" t="s">
        <v>194</v>
      </c>
      <c r="L44" s="200"/>
      <c r="M44" s="201"/>
      <c r="N44" s="201"/>
      <c r="O44" s="201"/>
      <c r="P44" s="202"/>
    </row>
    <row r="45" spans="1:16" x14ac:dyDescent="0.25">
      <c r="A45" t="s">
        <v>195</v>
      </c>
      <c r="B45" t="s">
        <v>196</v>
      </c>
      <c r="L45" s="200"/>
      <c r="M45" s="201"/>
      <c r="N45" s="201"/>
      <c r="O45" s="201"/>
      <c r="P45" s="202"/>
    </row>
    <row r="46" spans="1:16" x14ac:dyDescent="0.25">
      <c r="A46" t="s">
        <v>197</v>
      </c>
      <c r="B46" t="s">
        <v>198</v>
      </c>
      <c r="L46" s="200"/>
      <c r="M46" s="201"/>
      <c r="N46" s="201"/>
      <c r="O46" s="201"/>
      <c r="P46" s="202"/>
    </row>
    <row r="47" spans="1:16" x14ac:dyDescent="0.25">
      <c r="A47" t="s">
        <v>199</v>
      </c>
      <c r="B47" t="s">
        <v>200</v>
      </c>
      <c r="L47" s="200"/>
      <c r="M47" s="201"/>
      <c r="N47" s="201"/>
      <c r="O47" s="201"/>
      <c r="P47" s="202"/>
    </row>
    <row r="48" spans="1:16" x14ac:dyDescent="0.25">
      <c r="A48" t="s">
        <v>201</v>
      </c>
      <c r="B48" t="s">
        <v>202</v>
      </c>
      <c r="L48" s="200"/>
      <c r="M48" s="201"/>
      <c r="N48" s="201"/>
      <c r="O48" s="201"/>
      <c r="P48" s="202"/>
    </row>
    <row r="49" spans="1:16" x14ac:dyDescent="0.25">
      <c r="A49" t="s">
        <v>203</v>
      </c>
      <c r="B49" t="s">
        <v>204</v>
      </c>
      <c r="L49" s="200"/>
      <c r="M49" s="201"/>
      <c r="N49" s="201"/>
      <c r="O49" s="201"/>
      <c r="P49" s="202"/>
    </row>
    <row r="50" spans="1:16" ht="26.25" customHeight="1" x14ac:dyDescent="0.25">
      <c r="A50" t="s">
        <v>205</v>
      </c>
      <c r="B50" t="s">
        <v>206</v>
      </c>
      <c r="L50" s="203"/>
      <c r="M50" s="204"/>
      <c r="N50" s="204"/>
      <c r="O50" s="204"/>
      <c r="P50" s="205"/>
    </row>
    <row r="51" spans="1:16" x14ac:dyDescent="0.25">
      <c r="A51" t="s">
        <v>207</v>
      </c>
      <c r="B51" t="s">
        <v>208</v>
      </c>
    </row>
    <row r="52" spans="1:16" x14ac:dyDescent="0.25">
      <c r="A52" t="s">
        <v>209</v>
      </c>
      <c r="B52" t="s">
        <v>210</v>
      </c>
    </row>
    <row r="53" spans="1:16" x14ac:dyDescent="0.25">
      <c r="A53" t="s">
        <v>211</v>
      </c>
      <c r="B53" t="s">
        <v>212</v>
      </c>
    </row>
    <row r="54" spans="1:16" x14ac:dyDescent="0.25">
      <c r="A54" t="s">
        <v>213</v>
      </c>
      <c r="B54" t="s">
        <v>214</v>
      </c>
    </row>
    <row r="55" spans="1:16" x14ac:dyDescent="0.25">
      <c r="A55" t="s">
        <v>215</v>
      </c>
      <c r="B55" t="s">
        <v>216</v>
      </c>
    </row>
    <row r="56" spans="1:16" x14ac:dyDescent="0.25">
      <c r="A56" t="s">
        <v>217</v>
      </c>
      <c r="B56" t="s">
        <v>218</v>
      </c>
    </row>
    <row r="57" spans="1:16" x14ac:dyDescent="0.25">
      <c r="A57" t="s">
        <v>219</v>
      </c>
      <c r="B57" t="s">
        <v>220</v>
      </c>
    </row>
    <row r="58" spans="1:16" x14ac:dyDescent="0.25">
      <c r="A58" t="s">
        <v>221</v>
      </c>
      <c r="B58" t="s">
        <v>222</v>
      </c>
    </row>
    <row r="59" spans="1:16" x14ac:dyDescent="0.25">
      <c r="A59" t="s">
        <v>223</v>
      </c>
      <c r="B59" t="s">
        <v>224</v>
      </c>
    </row>
    <row r="60" spans="1:16" x14ac:dyDescent="0.25">
      <c r="A60" t="s">
        <v>225</v>
      </c>
      <c r="B60" t="s">
        <v>226</v>
      </c>
    </row>
    <row r="61" spans="1:16" x14ac:dyDescent="0.25">
      <c r="A61" t="s">
        <v>227</v>
      </c>
      <c r="B61" t="s">
        <v>228</v>
      </c>
    </row>
    <row r="62" spans="1:16" x14ac:dyDescent="0.25">
      <c r="A62" t="s">
        <v>229</v>
      </c>
      <c r="B62" t="s">
        <v>230</v>
      </c>
    </row>
    <row r="63" spans="1:16" x14ac:dyDescent="0.25">
      <c r="A63" t="s">
        <v>231</v>
      </c>
      <c r="B63" t="s">
        <v>232</v>
      </c>
    </row>
    <row r="64" spans="1:16" x14ac:dyDescent="0.25">
      <c r="A64" t="s">
        <v>233</v>
      </c>
      <c r="B64" t="s">
        <v>234</v>
      </c>
    </row>
    <row r="65" spans="1:2" x14ac:dyDescent="0.25">
      <c r="A65" t="s">
        <v>235</v>
      </c>
      <c r="B65" t="s">
        <v>236</v>
      </c>
    </row>
    <row r="66" spans="1:2" x14ac:dyDescent="0.25">
      <c r="A66" t="s">
        <v>237</v>
      </c>
      <c r="B66" t="s">
        <v>238</v>
      </c>
    </row>
    <row r="67" spans="1:2" x14ac:dyDescent="0.25">
      <c r="A67" t="s">
        <v>239</v>
      </c>
      <c r="B67" t="s">
        <v>238</v>
      </c>
    </row>
    <row r="68" spans="1:2" x14ac:dyDescent="0.25">
      <c r="A68" t="s">
        <v>240</v>
      </c>
      <c r="B68" t="s">
        <v>238</v>
      </c>
    </row>
    <row r="69" spans="1:2" x14ac:dyDescent="0.25">
      <c r="A69" t="s">
        <v>241</v>
      </c>
      <c r="B69" t="s">
        <v>238</v>
      </c>
    </row>
    <row r="70" spans="1:2" x14ac:dyDescent="0.25">
      <c r="A70" t="s">
        <v>242</v>
      </c>
      <c r="B70" t="s">
        <v>238</v>
      </c>
    </row>
    <row r="71" spans="1:2" x14ac:dyDescent="0.25">
      <c r="A71" t="s">
        <v>243</v>
      </c>
      <c r="B71" t="s">
        <v>238</v>
      </c>
    </row>
    <row r="72" spans="1:2" x14ac:dyDescent="0.25">
      <c r="A72" t="s">
        <v>244</v>
      </c>
      <c r="B72" t="s">
        <v>238</v>
      </c>
    </row>
    <row r="73" spans="1:2" x14ac:dyDescent="0.25">
      <c r="A73" t="s">
        <v>245</v>
      </c>
      <c r="B73" t="s">
        <v>238</v>
      </c>
    </row>
    <row r="74" spans="1:2" x14ac:dyDescent="0.25">
      <c r="A74" t="s">
        <v>246</v>
      </c>
      <c r="B74" t="s">
        <v>238</v>
      </c>
    </row>
    <row r="75" spans="1:2" x14ac:dyDescent="0.25">
      <c r="A75" t="s">
        <v>247</v>
      </c>
      <c r="B75" t="s">
        <v>238</v>
      </c>
    </row>
    <row r="76" spans="1:2" x14ac:dyDescent="0.25">
      <c r="A76" t="s">
        <v>248</v>
      </c>
      <c r="B76" t="s">
        <v>238</v>
      </c>
    </row>
    <row r="77" spans="1:2" x14ac:dyDescent="0.25">
      <c r="A77" t="s">
        <v>249</v>
      </c>
      <c r="B77" t="s">
        <v>238</v>
      </c>
    </row>
    <row r="78" spans="1:2" x14ac:dyDescent="0.25">
      <c r="A78" t="s">
        <v>250</v>
      </c>
      <c r="B78" t="s">
        <v>238</v>
      </c>
    </row>
    <row r="79" spans="1:2" x14ac:dyDescent="0.25">
      <c r="A79" t="s">
        <v>251</v>
      </c>
      <c r="B79" t="s">
        <v>238</v>
      </c>
    </row>
    <row r="80" spans="1:2" x14ac:dyDescent="0.25">
      <c r="A80" t="s">
        <v>252</v>
      </c>
      <c r="B80" t="s">
        <v>238</v>
      </c>
    </row>
    <row r="81" spans="1:2" x14ac:dyDescent="0.25">
      <c r="A81" t="s">
        <v>253</v>
      </c>
      <c r="B81" t="s">
        <v>238</v>
      </c>
    </row>
    <row r="82" spans="1:2" x14ac:dyDescent="0.25">
      <c r="A82" t="s">
        <v>254</v>
      </c>
      <c r="B82" t="s">
        <v>238</v>
      </c>
    </row>
    <row r="83" spans="1:2" x14ac:dyDescent="0.25">
      <c r="A83" t="s">
        <v>255</v>
      </c>
      <c r="B83" t="s">
        <v>238</v>
      </c>
    </row>
    <row r="84" spans="1:2" x14ac:dyDescent="0.25">
      <c r="A84" t="s">
        <v>256</v>
      </c>
      <c r="B84" t="s">
        <v>238</v>
      </c>
    </row>
    <row r="85" spans="1:2" x14ac:dyDescent="0.25">
      <c r="A85" t="s">
        <v>257</v>
      </c>
      <c r="B85" t="s">
        <v>238</v>
      </c>
    </row>
    <row r="86" spans="1:2" x14ac:dyDescent="0.25">
      <c r="A86" t="s">
        <v>258</v>
      </c>
      <c r="B86" t="s">
        <v>259</v>
      </c>
    </row>
    <row r="87" spans="1:2" x14ac:dyDescent="0.25">
      <c r="A87" t="s">
        <v>260</v>
      </c>
      <c r="B87" t="s">
        <v>259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shun hirai</cp:lastModifiedBy>
  <cp:lastPrinted>2021-01-19T04:18:50Z</cp:lastPrinted>
  <dcterms:created xsi:type="dcterms:W3CDTF">2020-12-15T03:35:55Z</dcterms:created>
  <dcterms:modified xsi:type="dcterms:W3CDTF">2021-01-19T04:19:08Z</dcterms:modified>
  <cp:category/>
</cp:coreProperties>
</file>