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56.2.15\share\02青少年\01放課後子どもプラン\01学童保育\04委託契約\R6年度\6実績報告\1 依頼\様式\"/>
    </mc:Choice>
  </mc:AlternateContent>
  <xr:revisionPtr revIDLastSave="0" documentId="13_ncr:1_{76CBDD4C-5184-4BF5-836B-D787EE160533}" xr6:coauthVersionLast="47" xr6:coauthVersionMax="47" xr10:uidLastSave="{00000000-0000-0000-0000-000000000000}"/>
  <bookViews>
    <workbookView xWindow="-98" yWindow="-98" windowWidth="20715" windowHeight="13276" tabRatio="910" xr2:uid="{00000000-000D-0000-FFFF-FFFF00000000}"/>
  </bookViews>
  <sheets>
    <sheet name="別紙様式２　事業実績報告書" sheetId="14" r:id="rId1"/>
    <sheet name="別紙様式２別添１　賃金改善内訳 " sheetId="15" r:id="rId2"/>
    <sheet name="参考" sheetId="3" r:id="rId3"/>
  </sheets>
  <definedNames>
    <definedName name="aaaa">#REF!</definedName>
    <definedName name="bbbb">#REF!</definedName>
    <definedName name="_xlnm.Print_Area" localSheetId="0">'別紙様式２　事業実績報告書'!$A$1:$AI$33</definedName>
    <definedName name="_xlnm.Print_Area" localSheetId="1">'別紙様式２別添１　賃金改善内訳 '!$A$1:$T$44</definedName>
    <definedName name="_xlnm.Print_Titles" localSheetId="1">'別紙様式２別添１　賃金改善内訳 '!$1:$5</definedName>
    <definedName name="ss">#REF!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8" i="14" l="1"/>
  <c r="A23" i="15"/>
  <c r="S11" i="15" l="1"/>
  <c r="K11" i="15"/>
  <c r="K19" i="15" l="1"/>
  <c r="L19" i="15" s="1"/>
  <c r="K18" i="15"/>
  <c r="L18" i="15" s="1"/>
  <c r="K17" i="15"/>
  <c r="L17" i="15" s="1"/>
  <c r="K16" i="15"/>
  <c r="L16" i="15" s="1"/>
  <c r="K15" i="15"/>
  <c r="L15" i="15" s="1"/>
  <c r="K14" i="15"/>
  <c r="L14" i="15" s="1"/>
  <c r="K13" i="15"/>
  <c r="L13" i="15" s="1"/>
  <c r="K12" i="15"/>
  <c r="L12" i="15" s="1"/>
  <c r="L11" i="15"/>
  <c r="K40" i="15"/>
  <c r="L40" i="15" s="1"/>
  <c r="K39" i="15"/>
  <c r="L39" i="15" s="1"/>
  <c r="K38" i="15"/>
  <c r="L38" i="15" s="1"/>
  <c r="K37" i="15"/>
  <c r="L37" i="15" s="1"/>
  <c r="K36" i="15"/>
  <c r="L36" i="15" s="1"/>
  <c r="K35" i="15"/>
  <c r="L35" i="15" s="1"/>
  <c r="K34" i="15"/>
  <c r="L34" i="15" s="1"/>
  <c r="K33" i="15"/>
  <c r="L33" i="15" s="1"/>
  <c r="K32" i="15"/>
  <c r="L32" i="15" s="1"/>
  <c r="K31" i="15"/>
  <c r="L31" i="15" s="1"/>
  <c r="K30" i="15"/>
  <c r="L30" i="15" s="1"/>
  <c r="K29" i="15"/>
  <c r="L29" i="15" s="1"/>
  <c r="K28" i="15"/>
  <c r="L28" i="15" s="1"/>
  <c r="K27" i="15"/>
  <c r="L27" i="15" s="1"/>
  <c r="K26" i="15"/>
  <c r="L26" i="15" s="1"/>
  <c r="K25" i="15"/>
  <c r="L25" i="15" s="1"/>
  <c r="K24" i="15"/>
  <c r="L24" i="15" s="1"/>
  <c r="K23" i="15"/>
  <c r="L23" i="15" s="1"/>
  <c r="K22" i="15"/>
  <c r="L22" i="15" s="1"/>
  <c r="K21" i="15"/>
  <c r="L21" i="15" s="1"/>
  <c r="K20" i="15"/>
  <c r="L20" i="15" s="1"/>
  <c r="L41" i="15" l="1"/>
  <c r="M41" i="15"/>
  <c r="I11" i="15"/>
  <c r="I40" i="15"/>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I41" i="15" l="1"/>
  <c r="S40" i="15" l="1"/>
  <c r="S39" i="15"/>
  <c r="S38" i="15"/>
  <c r="S37" i="15"/>
  <c r="S36" i="15"/>
  <c r="S35" i="15"/>
  <c r="S34" i="15"/>
  <c r="S33" i="15"/>
  <c r="S32" i="15"/>
  <c r="S31" i="15"/>
  <c r="S30" i="15"/>
  <c r="S29" i="15"/>
  <c r="S28" i="15"/>
  <c r="S27" i="15"/>
  <c r="S26" i="15"/>
  <c r="S25" i="15"/>
  <c r="S24" i="15"/>
  <c r="S23" i="15"/>
  <c r="S22" i="15"/>
  <c r="S21" i="15"/>
  <c r="S20" i="15"/>
  <c r="S19" i="15"/>
  <c r="S18" i="15"/>
  <c r="S17" i="15"/>
  <c r="S16" i="15"/>
  <c r="S15" i="15"/>
  <c r="S14" i="15"/>
  <c r="S13" i="15"/>
  <c r="S12" i="15"/>
  <c r="S5" i="15" l="1"/>
  <c r="P41" i="15" l="1"/>
  <c r="R16" i="14" s="1"/>
  <c r="O41" i="15"/>
  <c r="R15" i="14" s="1"/>
  <c r="AA31" i="14"/>
  <c r="R17" i="14" l="1"/>
  <c r="AM15" i="14" s="1"/>
  <c r="S41" i="15"/>
  <c r="Q41" i="15"/>
  <c r="N23" i="15" l="1"/>
  <c r="N18" i="15"/>
  <c r="N24" i="15"/>
  <c r="N30" i="15"/>
  <c r="N31" i="15"/>
  <c r="N25" i="15"/>
  <c r="N12" i="15"/>
  <c r="N36" i="15"/>
  <c r="N38" i="15"/>
  <c r="N17" i="15"/>
  <c r="N28" i="15"/>
  <c r="N14" i="15"/>
  <c r="N15" i="15"/>
  <c r="N20" i="15"/>
  <c r="N21" i="15"/>
  <c r="N34" i="15"/>
  <c r="N33" i="15"/>
  <c r="N32" i="15"/>
  <c r="N29" i="15"/>
  <c r="N13" i="15"/>
  <c r="N37" i="15"/>
  <c r="N16" i="15"/>
  <c r="N26" i="15"/>
  <c r="N40" i="15"/>
  <c r="N27" i="15"/>
  <c r="N19" i="15"/>
  <c r="N35" i="15"/>
  <c r="N22" i="15"/>
  <c r="N11" i="15"/>
  <c r="N39" i="15"/>
  <c r="N41" i="15" l="1"/>
  <c r="R11" i="14" l="1"/>
  <c r="AM1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長谷川 大地(hasegawa-daichi.d37)</author>
  </authors>
  <commentList>
    <comment ref="R20" authorId="0" shapeId="0" xr:uid="{00000000-0006-0000-0200-000002000000}">
      <text>
        <r>
          <rPr>
            <b/>
            <sz val="9"/>
            <color indexed="81"/>
            <rFont val="MS P ゴシック"/>
            <family val="3"/>
            <charset val="128"/>
          </rPr>
          <t>「周知していない」を選択した場合は対象外</t>
        </r>
      </text>
    </comment>
    <comment ref="R22" authorId="0" shapeId="0" xr:uid="{00000000-0006-0000-0200-000003000000}">
      <text>
        <r>
          <rPr>
            <b/>
            <sz val="9"/>
            <color indexed="81"/>
            <rFont val="MS P ゴシック"/>
            <family val="3"/>
            <charset val="128"/>
          </rPr>
          <t>「継続しない」を選択した場合は対象外</t>
        </r>
      </text>
    </comment>
  </commentList>
</comments>
</file>

<file path=xl/sharedStrings.xml><?xml version="1.0" encoding="utf-8"?>
<sst xmlns="http://schemas.openxmlformats.org/spreadsheetml/2006/main" count="110" uniqueCount="93">
  <si>
    <t>市町村名</t>
    <rPh sb="0" eb="3">
      <t>シチョウソン</t>
    </rPh>
    <rPh sb="3" eb="4">
      <t>メイ</t>
    </rPh>
    <phoneticPr fontId="1"/>
  </si>
  <si>
    <t>１．補助額</t>
    <rPh sb="2" eb="4">
      <t>ホジョ</t>
    </rPh>
    <rPh sb="4" eb="5">
      <t>ガク</t>
    </rPh>
    <phoneticPr fontId="1"/>
  </si>
  <si>
    <t>令和</t>
    <rPh sb="0" eb="2">
      <t>レイワ</t>
    </rPh>
    <phoneticPr fontId="1"/>
  </si>
  <si>
    <t>月</t>
    <rPh sb="0" eb="1">
      <t>ガツ</t>
    </rPh>
    <phoneticPr fontId="1"/>
  </si>
  <si>
    <t>～</t>
    <phoneticPr fontId="1"/>
  </si>
  <si>
    <t>円</t>
    <rPh sb="0" eb="1">
      <t>エン</t>
    </rPh>
    <phoneticPr fontId="1"/>
  </si>
  <si>
    <t>年</t>
    <rPh sb="0" eb="1">
      <t>ネン</t>
    </rPh>
    <phoneticPr fontId="1"/>
  </si>
  <si>
    <t>２．賃金改善額</t>
    <rPh sb="2" eb="4">
      <t>チンギン</t>
    </rPh>
    <rPh sb="4" eb="6">
      <t>カイゼン</t>
    </rPh>
    <rPh sb="6" eb="7">
      <t>ガク</t>
    </rPh>
    <phoneticPr fontId="1"/>
  </si>
  <si>
    <t>　※「×」の場合は事業の対象外</t>
    <rPh sb="6" eb="8">
      <t>バアイ</t>
    </rPh>
    <rPh sb="9" eb="11">
      <t>ジギョウ</t>
    </rPh>
    <rPh sb="12" eb="15">
      <t>タイショウガイ</t>
    </rPh>
    <phoneticPr fontId="1"/>
  </si>
  <si>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1"/>
  </si>
  <si>
    <t>日</t>
    <rPh sb="0" eb="1">
      <t>ニチ</t>
    </rPh>
    <phoneticPr fontId="1"/>
  </si>
  <si>
    <t>：</t>
    <phoneticPr fontId="1"/>
  </si>
  <si>
    <t>代表者名</t>
    <rPh sb="0" eb="3">
      <t>ダイヒョウシャ</t>
    </rPh>
    <rPh sb="3" eb="4">
      <t>メイ</t>
    </rPh>
    <phoneticPr fontId="1"/>
  </si>
  <si>
    <t>放課後児童クラブ名（支援の単位名）</t>
    <rPh sb="0" eb="3">
      <t>ホウカゴ</t>
    </rPh>
    <rPh sb="3" eb="5">
      <t>ジドウ</t>
    </rPh>
    <rPh sb="8" eb="9">
      <t>メイ</t>
    </rPh>
    <rPh sb="10" eb="12">
      <t>シエン</t>
    </rPh>
    <rPh sb="13" eb="15">
      <t>タンイ</t>
    </rPh>
    <rPh sb="15" eb="16">
      <t>メイ</t>
    </rPh>
    <phoneticPr fontId="1"/>
  </si>
  <si>
    <t>放課後児童クラブ名（支援単位名）</t>
    <rPh sb="0" eb="3">
      <t>ホウカゴ</t>
    </rPh>
    <rPh sb="3" eb="5">
      <t>ジドウ</t>
    </rPh>
    <rPh sb="8" eb="9">
      <t>メイ</t>
    </rPh>
    <rPh sb="10" eb="12">
      <t>シエン</t>
    </rPh>
    <rPh sb="12" eb="14">
      <t>タンイ</t>
    </rPh>
    <rPh sb="14" eb="15">
      <t>メイ</t>
    </rPh>
    <phoneticPr fontId="1"/>
  </si>
  <si>
    <t>①　事業実施期間</t>
    <rPh sb="2" eb="4">
      <t>ジギョウ</t>
    </rPh>
    <rPh sb="4" eb="6">
      <t>ジッシ</t>
    </rPh>
    <rPh sb="6" eb="8">
      <t>キカン</t>
    </rPh>
    <phoneticPr fontId="1"/>
  </si>
  <si>
    <t>※黄色のセルについて記入をお願いいたします。</t>
    <rPh sb="1" eb="3">
      <t>キイロ</t>
    </rPh>
    <rPh sb="10" eb="12">
      <t>キニュウ</t>
    </rPh>
    <rPh sb="14" eb="15">
      <t>ネガ</t>
    </rPh>
    <phoneticPr fontId="1"/>
  </si>
  <si>
    <t>NO.</t>
    <phoneticPr fontId="1"/>
  </si>
  <si>
    <t>職員名</t>
    <rPh sb="0" eb="2">
      <t>ショクイン</t>
    </rPh>
    <rPh sb="2" eb="3">
      <t>メイ</t>
    </rPh>
    <phoneticPr fontId="1"/>
  </si>
  <si>
    <t>※黄色のセルについて記入をお願いします。</t>
    <rPh sb="1" eb="3">
      <t>キイロ</t>
    </rPh>
    <rPh sb="10" eb="12">
      <t>キニュウ</t>
    </rPh>
    <rPh sb="14" eb="15">
      <t>ネガ</t>
    </rPh>
    <phoneticPr fontId="1"/>
  </si>
  <si>
    <t>賃金改善内訳（職員別内訳）</t>
    <rPh sb="0" eb="2">
      <t>チンギン</t>
    </rPh>
    <rPh sb="2" eb="4">
      <t>カイゼン</t>
    </rPh>
    <rPh sb="4" eb="6">
      <t>ウチワケ</t>
    </rPh>
    <rPh sb="7" eb="9">
      <t>ショクイン</t>
    </rPh>
    <rPh sb="9" eb="10">
      <t>ベツ</t>
    </rPh>
    <rPh sb="10" eb="12">
      <t>ウチワケ</t>
    </rPh>
    <phoneticPr fontId="1"/>
  </si>
  <si>
    <t>※放課後児童クラブで勤務する職員のうち、賃金改善を行う者（職種問わず、非常勤を含み、経営に携わる法人の役員を除く。）を記載すること。</t>
    <rPh sb="1" eb="4">
      <t>ホウカゴ</t>
    </rPh>
    <rPh sb="4" eb="6">
      <t>ジドウ</t>
    </rPh>
    <rPh sb="10" eb="12">
      <t>キンム</t>
    </rPh>
    <rPh sb="14" eb="16">
      <t>ショクイン</t>
    </rPh>
    <rPh sb="20" eb="22">
      <t>チンギン</t>
    </rPh>
    <rPh sb="22" eb="24">
      <t>カイゼン</t>
    </rPh>
    <rPh sb="25" eb="26">
      <t>オコナ</t>
    </rPh>
    <rPh sb="27" eb="28">
      <t>シャ</t>
    </rPh>
    <rPh sb="29" eb="31">
      <t>ショクシュ</t>
    </rPh>
    <rPh sb="31" eb="32">
      <t>ト</t>
    </rPh>
    <rPh sb="35" eb="38">
      <t>ヒジョウキン</t>
    </rPh>
    <rPh sb="39" eb="40">
      <t>フク</t>
    </rPh>
    <rPh sb="42" eb="44">
      <t>ケイエイ</t>
    </rPh>
    <rPh sb="45" eb="46">
      <t>タズサ</t>
    </rPh>
    <rPh sb="48" eb="50">
      <t>ホウジン</t>
    </rPh>
    <rPh sb="51" eb="53">
      <t>ヤクイン</t>
    </rPh>
    <rPh sb="54" eb="55">
      <t>ノゾ</t>
    </rPh>
    <rPh sb="59" eb="61">
      <t>キサイ</t>
    </rPh>
    <phoneticPr fontId="1"/>
  </si>
  <si>
    <t>※行が足りない場合は適宜追加すること。</t>
    <rPh sb="1" eb="2">
      <t>ギョウ</t>
    </rPh>
    <rPh sb="3" eb="4">
      <t>タ</t>
    </rPh>
    <rPh sb="7" eb="9">
      <t>バアイ</t>
    </rPh>
    <rPh sb="10" eb="12">
      <t>テキギ</t>
    </rPh>
    <rPh sb="12" eb="14">
      <t>ツイカ</t>
    </rPh>
    <phoneticPr fontId="1"/>
  </si>
  <si>
    <t>事業実施期間</t>
    <rPh sb="0" eb="2">
      <t>ジギョウ</t>
    </rPh>
    <rPh sb="2" eb="4">
      <t>ジッシ</t>
    </rPh>
    <rPh sb="4" eb="6">
      <t>キカン</t>
    </rPh>
    <phoneticPr fontId="1"/>
  </si>
  <si>
    <t>賃金改善対象者数</t>
    <rPh sb="0" eb="2">
      <t>チンギン</t>
    </rPh>
    <rPh sb="2" eb="4">
      <t>カイゼン</t>
    </rPh>
    <rPh sb="4" eb="7">
      <t>タイショウシャ</t>
    </rPh>
    <rPh sb="7" eb="8">
      <t>スウ</t>
    </rPh>
    <phoneticPr fontId="1"/>
  </si>
  <si>
    <t>常勤職員</t>
    <rPh sb="0" eb="2">
      <t>ジョウキン</t>
    </rPh>
    <rPh sb="2" eb="4">
      <t>ショクイン</t>
    </rPh>
    <phoneticPr fontId="1"/>
  </si>
  <si>
    <t>非常勤職員</t>
    <rPh sb="0" eb="3">
      <t>ヒジョウキン</t>
    </rPh>
    <rPh sb="3" eb="5">
      <t>ショクイン</t>
    </rPh>
    <phoneticPr fontId="1"/>
  </si>
  <si>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1"/>
  </si>
  <si>
    <t>別紙様式２</t>
    <rPh sb="0" eb="2">
      <t>ベッシ</t>
    </rPh>
    <rPh sb="2" eb="4">
      <t>ヨウシキ</t>
    </rPh>
    <phoneticPr fontId="1"/>
  </si>
  <si>
    <t>②常勤・非常勤の別</t>
    <rPh sb="1" eb="3">
      <t>ジョウキン</t>
    </rPh>
    <rPh sb="4" eb="7">
      <t>ヒジョウキン</t>
    </rPh>
    <rPh sb="8" eb="9">
      <t>ベツ</t>
    </rPh>
    <phoneticPr fontId="1"/>
  </si>
  <si>
    <t>①職種</t>
    <rPh sb="1" eb="3">
      <t>ショクシュ</t>
    </rPh>
    <phoneticPr fontId="1"/>
  </si>
  <si>
    <t>※賃金改善前後の賃金を定める規定等、必要な書類を添付すること。</t>
    <phoneticPr fontId="1"/>
  </si>
  <si>
    <t>合計</t>
    <rPh sb="0" eb="2">
      <t>ゴウケイ</t>
    </rPh>
    <phoneticPr fontId="1"/>
  </si>
  <si>
    <t>別紙様式２別添１</t>
    <rPh sb="0" eb="2">
      <t>ベッシ</t>
    </rPh>
    <rPh sb="2" eb="4">
      <t>ヨウシキ</t>
    </rPh>
    <rPh sb="5" eb="7">
      <t>ベッテン</t>
    </rPh>
    <phoneticPr fontId="1"/>
  </si>
  <si>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1"/>
  </si>
  <si>
    <t>賃金改善（見込）額</t>
    <rPh sb="0" eb="2">
      <t>チンギン</t>
    </rPh>
    <rPh sb="2" eb="4">
      <t>カイゼン</t>
    </rPh>
    <rPh sb="5" eb="7">
      <t>ミコミ</t>
    </rPh>
    <rPh sb="8" eb="9">
      <t>ガク</t>
    </rPh>
    <phoneticPr fontId="1"/>
  </si>
  <si>
    <t>本事業による賃金改善に係る計画の具体的内容を職員に周知</t>
    <phoneticPr fontId="1"/>
  </si>
  <si>
    <t>＜参考＞</t>
    <rPh sb="1" eb="3">
      <t>サンコウ</t>
    </rPh>
    <phoneticPr fontId="1"/>
  </si>
  <si>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1"/>
  </si>
  <si>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1"/>
  </si>
  <si>
    <t>④常勤職員数</t>
    <rPh sb="1" eb="3">
      <t>ジョウキン</t>
    </rPh>
    <rPh sb="3" eb="5">
      <t>ショクイン</t>
    </rPh>
    <rPh sb="5" eb="6">
      <t>スウ</t>
    </rPh>
    <phoneticPr fontId="1"/>
  </si>
  <si>
    <t>非常勤職員数
（常勤換算）</t>
    <rPh sb="0" eb="3">
      <t>ヒジョウキン</t>
    </rPh>
    <rPh sb="3" eb="5">
      <t>ショクイン</t>
    </rPh>
    <rPh sb="5" eb="6">
      <t>カズ</t>
    </rPh>
    <rPh sb="8" eb="10">
      <t>ジョウキン</t>
    </rPh>
    <rPh sb="10" eb="12">
      <t>カンサン</t>
    </rPh>
    <phoneticPr fontId="1"/>
  </si>
  <si>
    <t>⑤１ヶ月当たりの勤務時間数</t>
    <rPh sb="3" eb="4">
      <t>ゲツ</t>
    </rPh>
    <rPh sb="4" eb="5">
      <t>ア</t>
    </rPh>
    <rPh sb="8" eb="10">
      <t>キンム</t>
    </rPh>
    <rPh sb="10" eb="13">
      <t>ジカンスウ</t>
    </rPh>
    <phoneticPr fontId="1"/>
  </si>
  <si>
    <t>⑥就業規則等で定めた常勤の１ヶ月当たりの勤務時間数</t>
    <rPh sb="1" eb="3">
      <t>シュウギョウ</t>
    </rPh>
    <rPh sb="3" eb="5">
      <t>キソク</t>
    </rPh>
    <rPh sb="5" eb="6">
      <t>トウ</t>
    </rPh>
    <rPh sb="7" eb="8">
      <t>サダ</t>
    </rPh>
    <rPh sb="10" eb="12">
      <t>ジョウキン</t>
    </rPh>
    <rPh sb="15" eb="16">
      <t>ゲツ</t>
    </rPh>
    <rPh sb="16" eb="17">
      <t>ア</t>
    </rPh>
    <rPh sb="20" eb="22">
      <t>キンム</t>
    </rPh>
    <rPh sb="22" eb="25">
      <t>ジカンスウ</t>
    </rPh>
    <phoneticPr fontId="1"/>
  </si>
  <si>
    <t>⑦常勤換算値</t>
    <rPh sb="1" eb="3">
      <t>ジョウキン</t>
    </rPh>
    <rPh sb="3" eb="5">
      <t>カンザン</t>
    </rPh>
    <rPh sb="5" eb="6">
      <t>チ</t>
    </rPh>
    <phoneticPr fontId="1"/>
  </si>
  <si>
    <t>⑧賃金改善実施月数</t>
    <rPh sb="1" eb="3">
      <t>チンギン</t>
    </rPh>
    <rPh sb="3" eb="5">
      <t>カイゼン</t>
    </rPh>
    <rPh sb="5" eb="7">
      <t>ジッシ</t>
    </rPh>
    <rPh sb="7" eb="9">
      <t>ツキスウ</t>
    </rPh>
    <phoneticPr fontId="1"/>
  </si>
  <si>
    <t>③補助単価
（月額）</t>
    <rPh sb="1" eb="3">
      <t>ホジョ</t>
    </rPh>
    <rPh sb="3" eb="5">
      <t>タンカ</t>
    </rPh>
    <rPh sb="7" eb="9">
      <t>ゲツガク</t>
    </rPh>
    <phoneticPr fontId="1"/>
  </si>
  <si>
    <t>⑮備考</t>
    <rPh sb="1" eb="3">
      <t>ビコウ</t>
    </rPh>
    <phoneticPr fontId="1"/>
  </si>
  <si>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1"/>
  </si>
  <si>
    <t>補助単価</t>
    <rPh sb="0" eb="2">
      <t>ホジョ</t>
    </rPh>
    <rPh sb="2" eb="4">
      <t>タンカ</t>
    </rPh>
    <phoneticPr fontId="1"/>
  </si>
  <si>
    <t>賃金改善実施月数</t>
    <rPh sb="0" eb="2">
      <t>チンギン</t>
    </rPh>
    <rPh sb="2" eb="4">
      <t>カイゼン</t>
    </rPh>
    <rPh sb="4" eb="6">
      <t>ジッシ</t>
    </rPh>
    <rPh sb="6" eb="7">
      <t>ツキ</t>
    </rPh>
    <rPh sb="7" eb="8">
      <t>スウ</t>
    </rPh>
    <phoneticPr fontId="1"/>
  </si>
  <si>
    <t>⑨補助基準額
（③×④or⑦×⑧）</t>
    <rPh sb="1" eb="3">
      <t>ホジョ</t>
    </rPh>
    <rPh sb="3" eb="5">
      <t>キジュン</t>
    </rPh>
    <rPh sb="5" eb="6">
      <t>ガク</t>
    </rPh>
    <phoneticPr fontId="1"/>
  </si>
  <si>
    <t>⑪基本給又は決まって毎月支払う手当</t>
    <phoneticPr fontId="1"/>
  </si>
  <si>
    <t>⑫その他</t>
    <rPh sb="3" eb="4">
      <t>タ</t>
    </rPh>
    <phoneticPr fontId="1"/>
  </si>
  <si>
    <t>⑬賃金改善に伴う法定福利費等の事業主負担分の増分</t>
    <phoneticPr fontId="1"/>
  </si>
  <si>
    <t>⑭１月当たりの平均賃金改善額</t>
    <rPh sb="2" eb="3">
      <t>ガツ</t>
    </rPh>
    <rPh sb="3" eb="4">
      <t>ア</t>
    </rPh>
    <rPh sb="7" eb="9">
      <t>ヘイキン</t>
    </rPh>
    <rPh sb="9" eb="11">
      <t>チンギン</t>
    </rPh>
    <rPh sb="11" eb="13">
      <t>カイゼン</t>
    </rPh>
    <rPh sb="13" eb="14">
      <t>ガク</t>
    </rPh>
    <phoneticPr fontId="1"/>
  </si>
  <si>
    <t>備考</t>
    <rPh sb="0" eb="2">
      <t>ビコウ</t>
    </rPh>
    <phoneticPr fontId="1"/>
  </si>
  <si>
    <t>○年度途中の採用や退職がある場合にはその旨、また、賃金改善額が他の職員と比較して高額（低額、賃金改善を実施しない場合も含む）である場合についてはその理由を記載すること。</t>
    <phoneticPr fontId="1"/>
  </si>
  <si>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1"/>
  </si>
  <si>
    <t>⑥　本事業による賃金改善に係る計画の
　　具体的内容を職員に周知していること</t>
    <rPh sb="2" eb="3">
      <t>ホン</t>
    </rPh>
    <rPh sb="3" eb="5">
      <t>ジギョウ</t>
    </rPh>
    <rPh sb="8" eb="10">
      <t>チンギン</t>
    </rPh>
    <rPh sb="10" eb="12">
      <t>カイゼン</t>
    </rPh>
    <rPh sb="13" eb="14">
      <t>カカ</t>
    </rPh>
    <rPh sb="15" eb="17">
      <t>ケイカク</t>
    </rPh>
    <rPh sb="21" eb="24">
      <t>グタイテキ</t>
    </rPh>
    <rPh sb="24" eb="26">
      <t>ナイヨウ</t>
    </rPh>
    <rPh sb="27" eb="29">
      <t>ショクイン</t>
    </rPh>
    <rPh sb="30" eb="32">
      <t>シュウチ</t>
    </rPh>
    <phoneticPr fontId="1"/>
  </si>
  <si>
    <t>⑦　本事業による賃金改善の継続の有無</t>
    <rPh sb="2" eb="3">
      <t>ホン</t>
    </rPh>
    <rPh sb="3" eb="5">
      <t>ジギョウ</t>
    </rPh>
    <rPh sb="8" eb="10">
      <t>チンギン</t>
    </rPh>
    <rPh sb="10" eb="12">
      <t>カイゼン</t>
    </rPh>
    <rPh sb="13" eb="15">
      <t>ケイゾク</t>
    </rPh>
    <rPh sb="16" eb="18">
      <t>ウム</t>
    </rPh>
    <phoneticPr fontId="1"/>
  </si>
  <si>
    <t>③　賃金改善額</t>
    <rPh sb="2" eb="4">
      <t>チンギン</t>
    </rPh>
    <rPh sb="4" eb="6">
      <t>カイゼン</t>
    </rPh>
    <rPh sb="6" eb="7">
      <t>ガク</t>
    </rPh>
    <phoneticPr fontId="1"/>
  </si>
  <si>
    <t>④　うち、基本給又は決まって毎月
　　支払う手当による賃金改善額</t>
    <phoneticPr fontId="1"/>
  </si>
  <si>
    <t>放課後児童支援員等処遇改善事業（月額9,000円相当賃金改善）　賃金改善実績報告書</t>
    <rPh sb="32" eb="34">
      <t>チンギン</t>
    </rPh>
    <rPh sb="34" eb="36">
      <t>カイゼン</t>
    </rPh>
    <rPh sb="36" eb="38">
      <t>ジッセキ</t>
    </rPh>
    <rPh sb="38" eb="41">
      <t>ホウコクショ</t>
    </rPh>
    <phoneticPr fontId="1"/>
  </si>
  <si>
    <t>○放課後児童支援員等処遇改善事業（月額9,000円相当賃金改善）を実施する期間</t>
    <phoneticPr fontId="1"/>
  </si>
  <si>
    <t>○子ども・子育て支援交付金交付要綱に定める職員１人当たりの単価をいう。</t>
    <rPh sb="1" eb="2">
      <t>コ</t>
    </rPh>
    <rPh sb="5" eb="7">
      <t>コソダ</t>
    </rPh>
    <rPh sb="8" eb="10">
      <t>シエン</t>
    </rPh>
    <rPh sb="10" eb="13">
      <t>コウフキン</t>
    </rPh>
    <rPh sb="13" eb="15">
      <t>コウフ</t>
    </rPh>
    <rPh sb="18" eb="19">
      <t>サダ</t>
    </rPh>
    <phoneticPr fontId="1"/>
  </si>
  <si>
    <t>○放課後児童支援員等処遇改善事業（月額9,000円相当賃金改善）により賃金改善を行う職員数をいう（常勤職員数と非常勤職員数の合計）。
○ただし、経営に携わる法人の役員である職員を除く。</t>
    <rPh sb="49" eb="51">
      <t>ジョウキン</t>
    </rPh>
    <rPh sb="51" eb="53">
      <t>ショクイン</t>
    </rPh>
    <rPh sb="53" eb="54">
      <t>スウ</t>
    </rPh>
    <rPh sb="55" eb="58">
      <t>ヒジョウキン</t>
    </rPh>
    <rPh sb="58" eb="60">
      <t>ショクイン</t>
    </rPh>
    <rPh sb="60" eb="61">
      <t>スウ</t>
    </rPh>
    <rPh sb="62" eb="64">
      <t>ゴウケイ</t>
    </rPh>
    <phoneticPr fontId="1"/>
  </si>
  <si>
    <t>○放課後児童支援員等処遇改善事業（月額9,000円相当賃金改善）を実施する月数</t>
    <rPh sb="37" eb="38">
      <t>ツキ</t>
    </rPh>
    <rPh sb="38" eb="39">
      <t>スウ</t>
    </rPh>
    <phoneticPr fontId="1"/>
  </si>
  <si>
    <t>○放課後児童支援員等処遇改善事業（月額9,000円相当賃金改善）の実施により、職員について、雇用形態、職種、勤続年数、職責等が事業実施年度と同等の条件の下で、本事業実施前に適用されていた算定方法に基づく賃金水準を超えて、賃金を引き上げた合計額をいう。</t>
    <rPh sb="118" eb="121">
      <t>ゴウケイガク</t>
    </rPh>
    <phoneticPr fontId="1"/>
  </si>
  <si>
    <t>○職員の賃金改善に伴い増加する法定福利費等の事業主負担分の合計額をいう。
○なお、法定福利費等の事業主負担分については、
「前年度における法定福利費等の事業主負担分の総額」÷「前年度における賃金の総額」×「賃金改善額」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89" eb="92">
      <t>ゼンネンド</t>
    </rPh>
    <phoneticPr fontId="1"/>
  </si>
  <si>
    <t>○放課後児童支援員等処遇改善事業（月額9,000円相当賃金改善）による賃金改善に係る計画の具体的な内容について職員に周知している場合は「周知している」を選択すること。
※「周知していない」を選択した場合は放課後児童支援員等処遇改善事業（月額9,000円相当賃金改善）の対象外となる。</t>
    <rPh sb="35" eb="37">
      <t>チンギン</t>
    </rPh>
    <rPh sb="37" eb="39">
      <t>カイゼン</t>
    </rPh>
    <rPh sb="40" eb="41">
      <t>カカ</t>
    </rPh>
    <rPh sb="42" eb="44">
      <t>ケイカク</t>
    </rPh>
    <rPh sb="45" eb="48">
      <t>グタイテキ</t>
    </rPh>
    <rPh sb="49" eb="51">
      <t>ナイヨウ</t>
    </rPh>
    <rPh sb="55" eb="57">
      <t>ショクイン</t>
    </rPh>
    <rPh sb="58" eb="60">
      <t>シュウチ</t>
    </rPh>
    <rPh sb="64" eb="66">
      <t>バアイ</t>
    </rPh>
    <rPh sb="68" eb="70">
      <t>シュウチ</t>
    </rPh>
    <rPh sb="87" eb="89">
      <t>シュウチ</t>
    </rPh>
    <rPh sb="96" eb="98">
      <t>センタク</t>
    </rPh>
    <rPh sb="100" eb="102">
      <t>バアイ</t>
    </rPh>
    <rPh sb="135" eb="138">
      <t>タイショウガイ</t>
    </rPh>
    <phoneticPr fontId="1"/>
  </si>
  <si>
    <t>本事業による賃金改善の継続の有無</t>
    <rPh sb="0" eb="1">
      <t>ホン</t>
    </rPh>
    <rPh sb="1" eb="3">
      <t>ジギョウ</t>
    </rPh>
    <rPh sb="6" eb="8">
      <t>チンギン</t>
    </rPh>
    <rPh sb="8" eb="10">
      <t>カイゼン</t>
    </rPh>
    <rPh sb="11" eb="13">
      <t>ケイゾク</t>
    </rPh>
    <rPh sb="14" eb="16">
      <t>ウム</t>
    </rPh>
    <phoneticPr fontId="1"/>
  </si>
  <si>
    <t>○放課後児童支援員等処遇改善事業（月額9,000円相当賃金改善）による賃金改善について、継続する場合は「継続する」を選択すること。
※「継続しない」を選択した場合は放課後児童支援員等処遇改善事業（月額9,000円相当賃金改善）の対象外となる。</t>
    <rPh sb="35" eb="37">
      <t>チンギン</t>
    </rPh>
    <rPh sb="37" eb="39">
      <t>カイゼン</t>
    </rPh>
    <rPh sb="44" eb="46">
      <t>ケイゾク</t>
    </rPh>
    <rPh sb="48" eb="50">
      <t>バアイ</t>
    </rPh>
    <rPh sb="52" eb="54">
      <t>ケイゾク</t>
    </rPh>
    <rPh sb="58" eb="60">
      <t>センタク</t>
    </rPh>
    <rPh sb="69" eb="71">
      <t>ケイゾク</t>
    </rPh>
    <rPh sb="115" eb="118">
      <t>タイショウガイ</t>
    </rPh>
    <phoneticPr fontId="1"/>
  </si>
  <si>
    <t>賃金改善等額合計（③＋⑤）が補助額（②）以上</t>
    <rPh sb="0" eb="2">
      <t>チンギン</t>
    </rPh>
    <rPh sb="2" eb="4">
      <t>カイゼン</t>
    </rPh>
    <rPh sb="4" eb="5">
      <t>トウ</t>
    </rPh>
    <rPh sb="5" eb="6">
      <t>ガク</t>
    </rPh>
    <rPh sb="6" eb="8">
      <t>ゴウケイ</t>
    </rPh>
    <rPh sb="14" eb="17">
      <t>ホジョガク</t>
    </rPh>
    <rPh sb="20" eb="22">
      <t>イジョウ</t>
    </rPh>
    <phoneticPr fontId="1"/>
  </si>
  <si>
    <t>賃金改善額の2/3以上が基本給又は決まって毎月支払う手当による改善の判定（④≧③×2/3）</t>
    <rPh sb="0" eb="2">
      <t>チンギン</t>
    </rPh>
    <rPh sb="2" eb="4">
      <t>カイゼン</t>
    </rPh>
    <rPh sb="4" eb="5">
      <t>ガク</t>
    </rPh>
    <rPh sb="9" eb="11">
      <t>イジョウ</t>
    </rPh>
    <rPh sb="12" eb="14">
      <t>キホン</t>
    </rPh>
    <rPh sb="14" eb="15">
      <t>キュウ</t>
    </rPh>
    <rPh sb="15" eb="16">
      <t>マタ</t>
    </rPh>
    <rPh sb="17" eb="18">
      <t>キ</t>
    </rPh>
    <rPh sb="21" eb="23">
      <t>マイツキ</t>
    </rPh>
    <rPh sb="23" eb="25">
      <t>シハラ</t>
    </rPh>
    <rPh sb="26" eb="28">
      <t>テアテ</t>
    </rPh>
    <rPh sb="31" eb="33">
      <t>カイゼン</t>
    </rPh>
    <rPh sb="34" eb="36">
      <t>ハンテイ</t>
    </rPh>
    <phoneticPr fontId="1"/>
  </si>
  <si>
    <t>函館市</t>
    <rPh sb="0" eb="3">
      <t>ハコダテシ</t>
    </rPh>
    <phoneticPr fontId="1"/>
  </si>
  <si>
    <t>はこだてクラブ①</t>
    <phoneticPr fontId="1"/>
  </si>
  <si>
    <t>周知している</t>
  </si>
  <si>
    <t>継続する</t>
  </si>
  <si>
    <t>函館　太郎</t>
    <rPh sb="0" eb="2">
      <t>ハコダテ</t>
    </rPh>
    <rPh sb="3" eb="5">
      <t>タロウ</t>
    </rPh>
    <phoneticPr fontId="1"/>
  </si>
  <si>
    <t>函館　一郎</t>
    <rPh sb="0" eb="2">
      <t>ハコダテ</t>
    </rPh>
    <rPh sb="3" eb="5">
      <t>イチロウ</t>
    </rPh>
    <phoneticPr fontId="1"/>
  </si>
  <si>
    <t>函館　二郎</t>
    <rPh sb="0" eb="2">
      <t>ハコダテ</t>
    </rPh>
    <rPh sb="3" eb="5">
      <t>ジロウ</t>
    </rPh>
    <phoneticPr fontId="1"/>
  </si>
  <si>
    <t>函館　三郎</t>
    <rPh sb="0" eb="2">
      <t>ハコダテ</t>
    </rPh>
    <rPh sb="3" eb="5">
      <t>サンロウ</t>
    </rPh>
    <phoneticPr fontId="1"/>
  </si>
  <si>
    <t>函館　史郎</t>
    <rPh sb="0" eb="2">
      <t>ハコダテ</t>
    </rPh>
    <rPh sb="3" eb="5">
      <t>シロウ</t>
    </rPh>
    <phoneticPr fontId="1"/>
  </si>
  <si>
    <t>放課後児童支援員</t>
  </si>
  <si>
    <t>補助員</t>
  </si>
  <si>
    <t>常勤職員</t>
  </si>
  <si>
    <t>非常勤職員</t>
  </si>
  <si>
    <t>6月末で退職</t>
    <rPh sb="1" eb="3">
      <t>ガツマツ</t>
    </rPh>
    <rPh sb="4" eb="6">
      <t>タイショク</t>
    </rPh>
    <phoneticPr fontId="1"/>
  </si>
  <si>
    <t>（令和６年度）</t>
    <rPh sb="1" eb="3">
      <t>レイワ</t>
    </rPh>
    <rPh sb="4" eb="6">
      <t>ネンド</t>
    </rPh>
    <phoneticPr fontId="1"/>
  </si>
  <si>
    <t>⑩賃金改善額（令和６年度の総額）</t>
    <rPh sb="1" eb="3">
      <t>チンギン</t>
    </rPh>
    <rPh sb="3" eb="5">
      <t>カイゼン</t>
    </rPh>
    <rPh sb="5" eb="6">
      <t>ガク</t>
    </rPh>
    <rPh sb="7" eb="9">
      <t>レイワ</t>
    </rPh>
    <rPh sb="10" eb="12">
      <t>ネンド</t>
    </rPh>
    <rPh sb="13" eb="15">
      <t>ソウガク</t>
    </rPh>
    <phoneticPr fontId="1"/>
  </si>
  <si>
    <t>②　補助基準額（令和６年度）</t>
    <rPh sb="2" eb="4">
      <t>ホジョ</t>
    </rPh>
    <rPh sb="4" eb="6">
      <t>キジュン</t>
    </rPh>
    <rPh sb="6" eb="7">
      <t>ガク</t>
    </rPh>
    <rPh sb="8" eb="10">
      <t>レイワ</t>
    </rPh>
    <rPh sb="11" eb="13">
      <t>ネンド</t>
    </rPh>
    <phoneticPr fontId="1"/>
  </si>
  <si>
    <t>令和６年度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</si>
</sst>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
    <numFmt numFmtId="178" formatCode="#,##0&quot;円&quot;;[Red]\-#,##0"/>
    <numFmt numFmtId="179" formatCode="0.0&quot;時間&quot;\ "/>
    <numFmt numFmtId="180" formatCode="#,##0&quot;月&quot;;[Red]\-#,##0"/>
  </numFmts>
  <fonts count="1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HGｺﾞｼｯｸM"/>
      <family val="3"/>
      <charset val="128"/>
    </font>
    <font>
      <b/>
      <sz val="11"/>
      <color theme="1"/>
      <name val="HGｺﾞｼｯｸM"/>
      <family val="3"/>
      <charset val="128"/>
    </font>
    <font>
      <b/>
      <sz val="14"/>
      <color theme="1"/>
      <name val="HGｺﾞｼｯｸM"/>
      <family val="3"/>
      <charset val="128"/>
    </font>
    <font>
      <sz val="10"/>
      <name val="ＭＳ Ｐゴシック"/>
      <family val="3"/>
      <charset val="128"/>
    </font>
    <font>
      <sz val="11"/>
      <name val="ＭＳ Ｐゴシック"/>
      <family val="3"/>
      <charset val="128"/>
    </font>
    <font>
      <b/>
      <sz val="8"/>
      <color theme="1"/>
      <name val="HGｺﾞｼｯｸM"/>
      <family val="3"/>
      <charset val="128"/>
    </font>
    <font>
      <b/>
      <sz val="10"/>
      <color theme="1"/>
      <name val="HGｺﾞｼｯｸM"/>
      <family val="3"/>
      <charset val="128"/>
    </font>
    <font>
      <sz val="20"/>
      <color theme="1"/>
      <name val="ＤＦ特太ゴシック体"/>
      <family val="3"/>
      <charset val="128"/>
    </font>
    <font>
      <b/>
      <sz val="9"/>
      <color indexed="81"/>
      <name val="MS P ゴシック"/>
      <family val="3"/>
      <charset val="128"/>
    </font>
    <font>
      <sz val="12"/>
      <color theme="1"/>
      <name val="ＤＦ特太ゴシック体"/>
      <family val="3"/>
      <charset val="128"/>
    </font>
    <font>
      <sz val="11"/>
      <color rgb="FFFF0000"/>
      <name val="HGｺﾞｼｯｸM"/>
      <family val="3"/>
      <charset val="128"/>
    </font>
    <font>
      <sz val="11"/>
      <name val="HG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s>
  <cellStyleXfs count="6">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xf numFmtId="0" fontId="7" fillId="0" borderId="0">
      <alignment vertical="center"/>
    </xf>
    <xf numFmtId="0" fontId="7" fillId="0" borderId="0"/>
  </cellStyleXfs>
  <cellXfs count="187">
    <xf numFmtId="0" fontId="0" fillId="0" borderId="0" xfId="0">
      <alignment vertical="center"/>
    </xf>
    <xf numFmtId="0" fontId="3" fillId="0" borderId="0" xfId="0" applyFont="1">
      <alignment vertical="center"/>
    </xf>
    <xf numFmtId="38" fontId="3" fillId="0" borderId="0" xfId="1" applyFont="1">
      <alignment vertical="center"/>
    </xf>
    <xf numFmtId="38" fontId="3" fillId="0" borderId="4" xfId="1" applyFont="1" applyBorder="1">
      <alignment vertical="center"/>
    </xf>
    <xf numFmtId="38" fontId="4" fillId="0" borderId="0" xfId="1" applyFont="1">
      <alignment vertical="center"/>
    </xf>
    <xf numFmtId="38" fontId="3" fillId="0" borderId="0" xfId="1" applyFont="1" applyAlignment="1">
      <alignment vertical="center"/>
    </xf>
    <xf numFmtId="38" fontId="3" fillId="0" borderId="0" xfId="1"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176" fontId="3" fillId="0" borderId="0" xfId="2" applyNumberFormat="1" applyFont="1" applyBorder="1" applyAlignment="1">
      <alignment vertical="center"/>
    </xf>
    <xf numFmtId="176" fontId="3" fillId="0" borderId="16" xfId="2" applyNumberFormat="1" applyFont="1" applyBorder="1" applyAlignment="1">
      <alignment vertical="center"/>
    </xf>
    <xf numFmtId="38" fontId="3" fillId="0" borderId="0" xfId="1" applyFont="1" applyFill="1">
      <alignment vertical="center"/>
    </xf>
    <xf numFmtId="38" fontId="3" fillId="0" borderId="0" xfId="1" applyFont="1" applyFill="1" applyBorder="1" applyAlignment="1">
      <alignment horizontal="left" vertical="center"/>
    </xf>
    <xf numFmtId="38" fontId="3" fillId="0" borderId="0" xfId="1" applyFont="1" applyFill="1" applyBorder="1" applyAlignment="1">
      <alignment horizontal="left" vertical="center" wrapText="1"/>
    </xf>
    <xf numFmtId="38" fontId="3" fillId="0" borderId="0" xfId="1" applyFont="1" applyFill="1" applyBorder="1" applyAlignment="1">
      <alignment horizontal="center" vertical="center"/>
    </xf>
    <xf numFmtId="179" fontId="3" fillId="0" borderId="1" xfId="0" applyNumberFormat="1" applyFont="1" applyFill="1" applyBorder="1">
      <alignment vertical="center"/>
    </xf>
    <xf numFmtId="0" fontId="3" fillId="0" borderId="35" xfId="0" applyFont="1" applyBorder="1" applyAlignment="1">
      <alignment horizontal="center" vertical="center"/>
    </xf>
    <xf numFmtId="178" fontId="3" fillId="0" borderId="27" xfId="0" applyNumberFormat="1" applyFont="1" applyBorder="1">
      <alignment vertical="center"/>
    </xf>
    <xf numFmtId="0" fontId="3" fillId="0" borderId="38" xfId="0" applyFont="1" applyBorder="1" applyAlignment="1">
      <alignment horizontal="center" vertical="center"/>
    </xf>
    <xf numFmtId="0" fontId="4" fillId="0" borderId="12" xfId="0" applyFont="1" applyBorder="1">
      <alignment vertical="center"/>
    </xf>
    <xf numFmtId="0" fontId="4" fillId="0" borderId="11" xfId="0" applyFont="1" applyBorder="1">
      <alignment vertical="center"/>
    </xf>
    <xf numFmtId="0" fontId="4" fillId="0" borderId="22" xfId="0" applyFont="1" applyBorder="1">
      <alignment vertical="center"/>
    </xf>
    <xf numFmtId="0" fontId="4" fillId="0" borderId="17" xfId="0" applyFont="1" applyBorder="1">
      <alignment vertical="center"/>
    </xf>
    <xf numFmtId="178" fontId="3" fillId="0" borderId="28" xfId="0" applyNumberFormat="1" applyFont="1" applyBorder="1">
      <alignment vertical="center"/>
    </xf>
    <xf numFmtId="178" fontId="3" fillId="0" borderId="37" xfId="0" applyNumberFormat="1" applyFont="1" applyBorder="1">
      <alignment vertical="center"/>
    </xf>
    <xf numFmtId="177" fontId="3" fillId="0" borderId="40" xfId="0" applyNumberFormat="1" applyFont="1" applyBorder="1">
      <alignment vertical="center"/>
    </xf>
    <xf numFmtId="177" fontId="3" fillId="0" borderId="41" xfId="0" applyNumberFormat="1" applyFont="1" applyBorder="1">
      <alignment vertical="center"/>
    </xf>
    <xf numFmtId="0" fontId="3" fillId="0" borderId="0" xfId="0" applyFont="1" applyAlignment="1">
      <alignment horizontal="right" vertical="center"/>
    </xf>
    <xf numFmtId="0" fontId="3" fillId="0" borderId="0" xfId="0" applyFont="1" applyFill="1" applyBorder="1" applyAlignment="1">
      <alignment horizontal="left" vertical="center"/>
    </xf>
    <xf numFmtId="0" fontId="5" fillId="0" borderId="0" xfId="0" applyFont="1" applyAlignment="1">
      <alignment vertical="center"/>
    </xf>
    <xf numFmtId="38" fontId="3" fillId="0" borderId="0" xfId="1" applyFont="1" applyAlignment="1">
      <alignment horizontal="center" vertical="center"/>
    </xf>
    <xf numFmtId="38" fontId="3" fillId="0" borderId="0" xfId="1" applyFont="1" applyAlignment="1">
      <alignment horizontal="right" vertical="center"/>
    </xf>
    <xf numFmtId="38" fontId="4" fillId="0" borderId="15" xfId="1" applyFont="1" applyBorder="1">
      <alignment vertical="center"/>
    </xf>
    <xf numFmtId="38" fontId="4" fillId="0" borderId="17" xfId="1" applyFont="1" applyBorder="1">
      <alignment vertical="center"/>
    </xf>
    <xf numFmtId="180" fontId="3" fillId="0" borderId="34" xfId="0" applyNumberFormat="1" applyFont="1" applyFill="1" applyBorder="1">
      <alignment vertical="center"/>
    </xf>
    <xf numFmtId="178" fontId="3" fillId="0" borderId="38" xfId="1" applyNumberFormat="1" applyFont="1" applyFill="1" applyBorder="1">
      <alignment vertical="center"/>
    </xf>
    <xf numFmtId="178" fontId="3" fillId="0" borderId="35" xfId="1" applyNumberFormat="1" applyFont="1" applyFill="1" applyBorder="1">
      <alignment vertical="center"/>
    </xf>
    <xf numFmtId="178" fontId="3" fillId="0" borderId="34" xfId="0" applyNumberFormat="1" applyFont="1" applyFill="1" applyBorder="1">
      <alignment vertical="center"/>
    </xf>
    <xf numFmtId="0" fontId="3" fillId="0" borderId="36" xfId="0" applyFont="1" applyBorder="1" applyAlignment="1">
      <alignment vertical="center"/>
    </xf>
    <xf numFmtId="0" fontId="4" fillId="0" borderId="15" xfId="0" applyFont="1" applyBorder="1">
      <alignment vertical="center"/>
    </xf>
    <xf numFmtId="177" fontId="3" fillId="0" borderId="9" xfId="0" applyNumberFormat="1" applyFont="1" applyBorder="1" applyAlignment="1">
      <alignment vertical="center"/>
    </xf>
    <xf numFmtId="0" fontId="3" fillId="0" borderId="10" xfId="0" applyFont="1" applyBorder="1" applyAlignment="1">
      <alignment horizontal="center" vertical="center"/>
    </xf>
    <xf numFmtId="178" fontId="3" fillId="0" borderId="26" xfId="1" applyNumberFormat="1" applyFont="1" applyFill="1" applyBorder="1" applyAlignment="1">
      <alignment horizontal="right" vertical="center" shrinkToFit="1"/>
    </xf>
    <xf numFmtId="177" fontId="3" fillId="0" borderId="40" xfId="0" applyNumberFormat="1" applyFont="1" applyFill="1" applyBorder="1">
      <alignment vertical="center"/>
    </xf>
    <xf numFmtId="177" fontId="3" fillId="0" borderId="41" xfId="0" applyNumberFormat="1" applyFont="1" applyFill="1" applyBorder="1">
      <alignment vertical="center"/>
    </xf>
    <xf numFmtId="177" fontId="3" fillId="0" borderId="34" xfId="0" applyNumberFormat="1" applyFont="1" applyBorder="1" applyAlignment="1">
      <alignment vertical="center"/>
    </xf>
    <xf numFmtId="178" fontId="3" fillId="0" borderId="38" xfId="0" applyNumberFormat="1" applyFont="1" applyFill="1" applyBorder="1">
      <alignment vertical="center"/>
    </xf>
    <xf numFmtId="178" fontId="3" fillId="0" borderId="35" xfId="0" applyNumberFormat="1" applyFont="1" applyFill="1" applyBorder="1">
      <alignment vertical="center"/>
    </xf>
    <xf numFmtId="0" fontId="4" fillId="0" borderId="54" xfId="0" applyFont="1" applyBorder="1" applyAlignment="1">
      <alignment horizontal="center" vertical="center"/>
    </xf>
    <xf numFmtId="0" fontId="4" fillId="0" borderId="56" xfId="0" applyFont="1" applyBorder="1" applyAlignment="1">
      <alignment horizontal="center" vertical="center"/>
    </xf>
    <xf numFmtId="0" fontId="4" fillId="0" borderId="56" xfId="0" applyFont="1" applyBorder="1" applyAlignment="1">
      <alignment vertical="center"/>
    </xf>
    <xf numFmtId="0" fontId="9" fillId="0" borderId="5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lignment vertical="center"/>
    </xf>
    <xf numFmtId="0" fontId="4" fillId="0" borderId="58" xfId="0" applyFont="1" applyBorder="1" applyAlignment="1">
      <alignment horizontal="center" vertical="center" wrapText="1"/>
    </xf>
    <xf numFmtId="0" fontId="4" fillId="0" borderId="57" xfId="0" applyFont="1" applyBorder="1" applyAlignment="1">
      <alignment horizontal="center" vertical="center"/>
    </xf>
    <xf numFmtId="0" fontId="4" fillId="0" borderId="59" xfId="0" applyFont="1" applyBorder="1" applyAlignment="1">
      <alignment vertical="center"/>
    </xf>
    <xf numFmtId="0" fontId="3" fillId="0" borderId="28" xfId="0" applyFont="1" applyBorder="1" applyAlignment="1">
      <alignment vertical="center"/>
    </xf>
    <xf numFmtId="0" fontId="3" fillId="0" borderId="34" xfId="0" applyFont="1" applyBorder="1" applyAlignment="1">
      <alignment vertical="center" wrapText="1"/>
    </xf>
    <xf numFmtId="38" fontId="3" fillId="0" borderId="0" xfId="0" applyNumberFormat="1" applyFont="1">
      <alignment vertical="center"/>
    </xf>
    <xf numFmtId="38" fontId="3" fillId="0" borderId="12" xfId="1" applyFont="1" applyBorder="1" applyAlignment="1" applyProtection="1">
      <alignment horizontal="center" vertical="center"/>
      <protection locked="0"/>
    </xf>
    <xf numFmtId="38" fontId="3" fillId="0" borderId="22" xfId="1" applyFont="1" applyBorder="1" applyAlignment="1" applyProtection="1">
      <alignment horizontal="center" vertical="center"/>
      <protection locked="0"/>
    </xf>
    <xf numFmtId="0" fontId="3" fillId="2" borderId="38"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protection locked="0"/>
    </xf>
    <xf numFmtId="179" fontId="3" fillId="2" borderId="29" xfId="0" applyNumberFormat="1" applyFont="1" applyFill="1" applyBorder="1" applyProtection="1">
      <alignment vertical="center"/>
      <protection locked="0"/>
    </xf>
    <xf numFmtId="180" fontId="3" fillId="2" borderId="38" xfId="1" applyNumberFormat="1" applyFont="1" applyFill="1" applyBorder="1" applyProtection="1">
      <alignment vertical="center"/>
      <protection locked="0"/>
    </xf>
    <xf numFmtId="178" fontId="3" fillId="2" borderId="29" xfId="1" applyNumberFormat="1" applyFont="1" applyFill="1" applyBorder="1" applyProtection="1">
      <alignment vertical="center"/>
      <protection locked="0"/>
    </xf>
    <xf numFmtId="178" fontId="3" fillId="2" borderId="1" xfId="1" applyNumberFormat="1" applyFont="1" applyFill="1" applyBorder="1" applyProtection="1">
      <alignment vertical="center"/>
      <protection locked="0"/>
    </xf>
    <xf numFmtId="178" fontId="3" fillId="2" borderId="41" xfId="1" applyNumberFormat="1" applyFont="1" applyFill="1" applyBorder="1" applyProtection="1">
      <alignment vertical="center"/>
      <protection locked="0"/>
    </xf>
    <xf numFmtId="178" fontId="3" fillId="2" borderId="34" xfId="0" applyNumberFormat="1" applyFont="1" applyFill="1" applyBorder="1" applyProtection="1">
      <alignment vertical="center"/>
      <protection locked="0"/>
    </xf>
    <xf numFmtId="0" fontId="3" fillId="2" borderId="38" xfId="0" applyFont="1" applyFill="1" applyBorder="1" applyAlignment="1" applyProtection="1">
      <alignment vertical="center" wrapText="1"/>
      <protection locked="0"/>
    </xf>
    <xf numFmtId="0" fontId="3" fillId="2" borderId="35" xfId="0" applyFont="1" applyFill="1" applyBorder="1" applyAlignment="1" applyProtection="1">
      <alignment vertical="center" wrapText="1"/>
      <protection locked="0"/>
    </xf>
    <xf numFmtId="0" fontId="13" fillId="2" borderId="38" xfId="0" applyFont="1" applyFill="1" applyBorder="1" applyAlignment="1" applyProtection="1">
      <alignment horizontal="center" vertical="center" shrinkToFit="1"/>
      <protection locked="0"/>
    </xf>
    <xf numFmtId="0" fontId="13" fillId="2" borderId="38" xfId="0" applyFont="1" applyFill="1" applyBorder="1" applyAlignment="1" applyProtection="1">
      <alignment horizontal="center" vertical="center"/>
      <protection locked="0"/>
    </xf>
    <xf numFmtId="0" fontId="13" fillId="2" borderId="35" xfId="0" applyFont="1" applyFill="1" applyBorder="1" applyAlignment="1" applyProtection="1">
      <alignment horizontal="center" vertical="center"/>
      <protection locked="0"/>
    </xf>
    <xf numFmtId="179" fontId="13" fillId="2" borderId="32" xfId="0" applyNumberFormat="1" applyFont="1" applyFill="1" applyBorder="1" applyProtection="1">
      <alignment vertical="center"/>
      <protection locked="0"/>
    </xf>
    <xf numFmtId="179" fontId="13" fillId="2" borderId="29" xfId="0" applyNumberFormat="1" applyFont="1" applyFill="1" applyBorder="1" applyProtection="1">
      <alignment vertical="center"/>
      <protection locked="0"/>
    </xf>
    <xf numFmtId="179" fontId="13" fillId="2" borderId="33" xfId="0" applyNumberFormat="1" applyFont="1" applyFill="1" applyBorder="1" applyProtection="1">
      <alignment vertical="center"/>
      <protection locked="0"/>
    </xf>
    <xf numFmtId="180" fontId="13" fillId="2" borderId="38" xfId="1" applyNumberFormat="1" applyFont="1" applyFill="1" applyBorder="1" applyProtection="1">
      <alignment vertical="center"/>
      <protection locked="0"/>
    </xf>
    <xf numFmtId="178" fontId="13" fillId="2" borderId="32" xfId="1" applyNumberFormat="1" applyFont="1" applyFill="1" applyBorder="1" applyProtection="1">
      <alignment vertical="center"/>
      <protection locked="0"/>
    </xf>
    <xf numFmtId="178" fontId="13" fillId="2" borderId="31" xfId="1" applyNumberFormat="1" applyFont="1" applyFill="1" applyBorder="1" applyProtection="1">
      <alignment vertical="center"/>
      <protection locked="0"/>
    </xf>
    <xf numFmtId="178" fontId="13" fillId="2" borderId="40" xfId="1" applyNumberFormat="1" applyFont="1" applyFill="1" applyBorder="1" applyProtection="1">
      <alignment vertical="center"/>
      <protection locked="0"/>
    </xf>
    <xf numFmtId="178" fontId="13" fillId="2" borderId="29" xfId="1" applyNumberFormat="1" applyFont="1" applyFill="1" applyBorder="1" applyProtection="1">
      <alignment vertical="center"/>
      <protection locked="0"/>
    </xf>
    <xf numFmtId="178" fontId="13" fillId="2" borderId="1" xfId="1" applyNumberFormat="1" applyFont="1" applyFill="1" applyBorder="1" applyProtection="1">
      <alignment vertical="center"/>
      <protection locked="0"/>
    </xf>
    <xf numFmtId="178" fontId="13" fillId="2" borderId="41" xfId="1" applyNumberFormat="1" applyFont="1" applyFill="1" applyBorder="1" applyProtection="1">
      <alignment vertical="center"/>
      <protection locked="0"/>
    </xf>
    <xf numFmtId="0" fontId="13" fillId="2" borderId="35" xfId="0" applyFont="1" applyFill="1" applyBorder="1" applyAlignment="1" applyProtection="1">
      <alignment vertical="center" wrapText="1"/>
      <protection locked="0"/>
    </xf>
    <xf numFmtId="38" fontId="12" fillId="0" borderId="0" xfId="1" applyFont="1" applyAlignment="1">
      <alignment horizontal="center" vertical="center"/>
    </xf>
    <xf numFmtId="38" fontId="14" fillId="2" borderId="6" xfId="1" applyFont="1" applyFill="1" applyBorder="1" applyAlignment="1">
      <alignment horizontal="center" vertical="center"/>
    </xf>
    <xf numFmtId="38" fontId="13" fillId="2" borderId="6" xfId="1" applyFont="1" applyFill="1" applyBorder="1" applyAlignment="1" applyProtection="1">
      <alignment horizontal="center" vertical="center" shrinkToFit="1"/>
      <protection locked="0"/>
    </xf>
    <xf numFmtId="38" fontId="3" fillId="0" borderId="21" xfId="1" applyFont="1" applyBorder="1" applyAlignment="1">
      <alignment horizontal="left" vertical="center"/>
    </xf>
    <xf numFmtId="38" fontId="3" fillId="0" borderId="13" xfId="1" applyFont="1" applyBorder="1" applyAlignment="1">
      <alignment horizontal="left" vertical="center"/>
    </xf>
    <xf numFmtId="38" fontId="3" fillId="0" borderId="14" xfId="1" applyFont="1" applyBorder="1" applyAlignment="1">
      <alignment horizontal="left" vertical="center"/>
    </xf>
    <xf numFmtId="38" fontId="3" fillId="0" borderId="11" xfId="1" applyFont="1" applyBorder="1" applyAlignment="1" applyProtection="1">
      <alignment horizontal="center" vertical="center"/>
      <protection locked="0"/>
    </xf>
    <xf numFmtId="38" fontId="3" fillId="0" borderId="12" xfId="1" applyFont="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38" fontId="3" fillId="0" borderId="11" xfId="1" applyFont="1" applyBorder="1" applyAlignment="1">
      <alignment horizontal="left" vertical="center"/>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10" xfId="1" applyFont="1" applyBorder="1" applyAlignment="1">
      <alignment horizontal="center" vertical="center"/>
    </xf>
    <xf numFmtId="38" fontId="3" fillId="0" borderId="45" xfId="1" applyFont="1" applyBorder="1" applyAlignment="1">
      <alignment horizontal="left" vertical="center"/>
    </xf>
    <xf numFmtId="38" fontId="3" fillId="0" borderId="18" xfId="1" applyFont="1" applyBorder="1" applyAlignment="1">
      <alignment horizontal="left" vertical="center"/>
    </xf>
    <xf numFmtId="38" fontId="3" fillId="0" borderId="51" xfId="1" applyFont="1" applyBorder="1" applyAlignment="1">
      <alignment horizontal="left" vertical="center"/>
    </xf>
    <xf numFmtId="38" fontId="3" fillId="0" borderId="45" xfId="1" applyFont="1" applyBorder="1" applyAlignment="1">
      <alignment horizontal="right" vertical="center"/>
    </xf>
    <xf numFmtId="38" fontId="3" fillId="0" borderId="18" xfId="1" applyFont="1" applyBorder="1" applyAlignment="1">
      <alignment horizontal="right" vertical="center"/>
    </xf>
    <xf numFmtId="38" fontId="3" fillId="0" borderId="2" xfId="1" applyFont="1" applyBorder="1" applyAlignment="1">
      <alignment horizontal="left" vertical="center" wrapText="1"/>
    </xf>
    <xf numFmtId="38" fontId="3" fillId="0" borderId="3" xfId="1" applyFont="1" applyBorder="1" applyAlignment="1">
      <alignment horizontal="left" vertical="center" wrapText="1"/>
    </xf>
    <xf numFmtId="38" fontId="3" fillId="0" borderId="23" xfId="1" applyFont="1" applyBorder="1" applyAlignment="1">
      <alignment horizontal="left" vertical="center" wrapText="1"/>
    </xf>
    <xf numFmtId="38" fontId="3" fillId="0" borderId="42" xfId="1" applyFont="1" applyBorder="1" applyAlignment="1">
      <alignment horizontal="left" vertical="center" wrapText="1"/>
    </xf>
    <xf numFmtId="38" fontId="3" fillId="0" borderId="19" xfId="1" applyFont="1" applyBorder="1" applyAlignment="1">
      <alignment horizontal="left" vertical="center" wrapText="1"/>
    </xf>
    <xf numFmtId="38" fontId="3" fillId="0" borderId="20" xfId="1" applyFont="1" applyBorder="1" applyAlignment="1">
      <alignment horizontal="left" vertical="center" wrapText="1"/>
    </xf>
    <xf numFmtId="38" fontId="3" fillId="0" borderId="24" xfId="1" applyFont="1" applyFill="1" applyBorder="1" applyAlignment="1">
      <alignment horizontal="right" vertical="center"/>
    </xf>
    <xf numFmtId="38" fontId="3" fillId="0" borderId="3" xfId="1" applyFont="1" applyFill="1" applyBorder="1" applyAlignment="1">
      <alignment horizontal="right" vertical="center"/>
    </xf>
    <xf numFmtId="38" fontId="3" fillId="0" borderId="2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3" xfId="1" applyFont="1" applyBorder="1" applyAlignment="1">
      <alignment horizontal="left" vertical="center"/>
    </xf>
    <xf numFmtId="38" fontId="3" fillId="0" borderId="23" xfId="1" applyFont="1" applyBorder="1" applyAlignment="1">
      <alignment horizontal="left" vertical="center"/>
    </xf>
    <xf numFmtId="38" fontId="3" fillId="0" borderId="6" xfId="1" applyFont="1" applyBorder="1" applyAlignment="1">
      <alignment horizontal="left" vertical="center"/>
    </xf>
    <xf numFmtId="38" fontId="3" fillId="0" borderId="26" xfId="1" applyFont="1" applyBorder="1" applyAlignment="1">
      <alignment horizontal="left" vertical="center"/>
    </xf>
    <xf numFmtId="38" fontId="3" fillId="0" borderId="2" xfId="1" applyFont="1" applyBorder="1" applyAlignment="1">
      <alignment horizontal="left" vertical="center"/>
    </xf>
    <xf numFmtId="38" fontId="3" fillId="0" borderId="15"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0" xfId="1" applyFont="1" applyBorder="1" applyAlignment="1">
      <alignment horizontal="left" vertical="center"/>
    </xf>
    <xf numFmtId="38" fontId="3" fillId="0" borderId="16" xfId="1" applyFont="1" applyBorder="1" applyAlignment="1">
      <alignment horizontal="left" vertical="center"/>
    </xf>
    <xf numFmtId="38" fontId="3" fillId="0" borderId="11" xfId="1" applyFont="1" applyBorder="1" applyAlignment="1">
      <alignment horizontal="left" vertical="center" wrapText="1"/>
    </xf>
    <xf numFmtId="38" fontId="3" fillId="0" borderId="12" xfId="1" applyFont="1" applyBorder="1" applyAlignment="1">
      <alignment horizontal="left" vertical="center" wrapText="1"/>
    </xf>
    <xf numFmtId="38" fontId="3" fillId="0" borderId="17" xfId="1" applyFont="1" applyBorder="1" applyAlignment="1">
      <alignment horizontal="left" vertical="center" wrapText="1"/>
    </xf>
    <xf numFmtId="38" fontId="13" fillId="2" borderId="11" xfId="1" applyFont="1" applyFill="1" applyBorder="1" applyAlignment="1" applyProtection="1">
      <alignment horizontal="center" vertical="center"/>
      <protection locked="0"/>
    </xf>
    <xf numFmtId="38" fontId="13" fillId="2" borderId="12" xfId="1" applyFont="1" applyFill="1" applyBorder="1" applyAlignment="1" applyProtection="1">
      <alignment horizontal="center" vertical="center"/>
      <protection locked="0"/>
    </xf>
    <xf numFmtId="38" fontId="13" fillId="2" borderId="22" xfId="1" applyFont="1" applyFill="1" applyBorder="1" applyAlignment="1" applyProtection="1">
      <alignment horizontal="center" vertical="center"/>
      <protection locked="0"/>
    </xf>
    <xf numFmtId="38" fontId="13" fillId="2" borderId="17" xfId="1" applyFont="1" applyFill="1" applyBorder="1" applyAlignment="1" applyProtection="1">
      <alignment horizontal="center" vertical="center"/>
      <protection locked="0"/>
    </xf>
    <xf numFmtId="38" fontId="13" fillId="2" borderId="19" xfId="1" applyFont="1" applyFill="1" applyBorder="1" applyAlignment="1" applyProtection="1">
      <alignment horizontal="center" vertical="center"/>
      <protection locked="0"/>
    </xf>
    <xf numFmtId="38" fontId="13" fillId="2" borderId="20" xfId="1" applyFont="1" applyFill="1" applyBorder="1" applyAlignment="1" applyProtection="1">
      <alignment horizontal="center" vertical="center"/>
      <protection locked="0"/>
    </xf>
    <xf numFmtId="38" fontId="3" fillId="0" borderId="4" xfId="1" applyFont="1" applyBorder="1" applyAlignment="1">
      <alignment horizontal="left" vertical="center"/>
    </xf>
    <xf numFmtId="176" fontId="3" fillId="0" borderId="15" xfId="2" applyNumberFormat="1" applyFont="1" applyBorder="1" applyAlignment="1">
      <alignment horizontal="right" vertical="center"/>
    </xf>
    <xf numFmtId="176" fontId="3" fillId="0" borderId="0" xfId="2" applyNumberFormat="1" applyFont="1" applyBorder="1" applyAlignment="1">
      <alignment horizontal="right" vertical="center"/>
    </xf>
    <xf numFmtId="38" fontId="3" fillId="0" borderId="22" xfId="1" applyFont="1" applyBorder="1" applyAlignment="1">
      <alignment horizontal="left" vertical="center" wrapText="1"/>
    </xf>
    <xf numFmtId="38" fontId="3" fillId="0" borderId="0" xfId="1" applyFont="1" applyAlignment="1">
      <alignment horizontal="center" vertical="center"/>
    </xf>
    <xf numFmtId="38" fontId="3" fillId="0" borderId="6" xfId="1" applyFont="1" applyBorder="1" applyAlignment="1">
      <alignment horizontal="center" vertical="center" shrinkToFit="1"/>
    </xf>
    <xf numFmtId="38" fontId="3" fillId="0" borderId="0" xfId="1" applyFont="1" applyAlignment="1">
      <alignment horizontal="right" vertical="center"/>
    </xf>
    <xf numFmtId="38" fontId="13" fillId="2" borderId="0" xfId="1" applyFont="1" applyFill="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13" fillId="2" borderId="30"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0" fillId="0" borderId="0" xfId="0" applyFont="1" applyAlignment="1">
      <alignment horizontal="center" vertical="center"/>
    </xf>
    <xf numFmtId="0" fontId="4" fillId="0" borderId="43"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38" fontId="3" fillId="0" borderId="8" xfId="0" applyNumberFormat="1" applyFont="1" applyBorder="1" applyAlignment="1">
      <alignment horizontal="center" vertical="center" shrinkToFit="1"/>
    </xf>
    <xf numFmtId="38" fontId="3" fillId="0" borderId="10" xfId="0" applyNumberFormat="1" applyFont="1" applyBorder="1" applyAlignment="1">
      <alignment horizontal="center" vertical="center" shrinkToFit="1"/>
    </xf>
    <xf numFmtId="0" fontId="4" fillId="0" borderId="43" xfId="0" applyFont="1" applyBorder="1" applyAlignment="1">
      <alignment horizontal="center" vertical="center"/>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13" fillId="2" borderId="33" xfId="0"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9" fillId="0" borderId="47" xfId="0" applyFont="1" applyBorder="1" applyAlignment="1">
      <alignment horizontal="center" vertical="center" wrapText="1"/>
    </xf>
    <xf numFmtId="0" fontId="9" fillId="0" borderId="52" xfId="0" applyFont="1" applyBorder="1" applyAlignment="1">
      <alignment horizontal="center" vertical="center" wrapText="1"/>
    </xf>
    <xf numFmtId="0" fontId="4" fillId="0" borderId="54" xfId="0" applyFont="1" applyBorder="1" applyAlignment="1">
      <alignment horizontal="center" vertical="center"/>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8" fillId="0" borderId="46" xfId="0" applyFont="1" applyBorder="1" applyAlignment="1">
      <alignment horizontal="center" vertical="center" wrapText="1"/>
    </xf>
    <xf numFmtId="0" fontId="8" fillId="0" borderId="49"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9" fillId="0" borderId="48" xfId="0" applyFont="1" applyBorder="1" applyAlignment="1">
      <alignment horizontal="center" vertical="center" wrapText="1"/>
    </xf>
    <xf numFmtId="0" fontId="9" fillId="0" borderId="50"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cellXfs>
  <cellStyles count="6">
    <cellStyle name="パーセント" xfId="2" builtinId="5"/>
    <cellStyle name="桁区切り" xfId="1" builtinId="6"/>
    <cellStyle name="標準" xfId="0" builtinId="0"/>
    <cellStyle name="標準 2" xfId="4" xr:uid="{00000000-0005-0000-0000-000003000000}"/>
    <cellStyle name="標準 2 3" xfId="5"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9526</xdr:colOff>
      <xdr:row>0</xdr:row>
      <xdr:rowOff>47625</xdr:rowOff>
    </xdr:from>
    <xdr:to>
      <xdr:col>34</xdr:col>
      <xdr:colOff>152401</xdr:colOff>
      <xdr:row>1</xdr:row>
      <xdr:rowOff>123825</xdr:rowOff>
    </xdr:to>
    <xdr:sp macro="" textlink="">
      <xdr:nvSpPr>
        <xdr:cNvPr id="2" name="テキスト ボックス 1">
          <a:extLst>
            <a:ext uri="{FF2B5EF4-FFF2-40B4-BE49-F238E27FC236}">
              <a16:creationId xmlns:a16="http://schemas.microsoft.com/office/drawing/2014/main" id="{2552A9CF-8C0D-4AC4-BFF6-EB62A0869C26}"/>
            </a:ext>
          </a:extLst>
        </xdr:cNvPr>
        <xdr:cNvSpPr txBox="1"/>
      </xdr:nvSpPr>
      <xdr:spPr>
        <a:xfrm>
          <a:off x="6210301" y="47625"/>
          <a:ext cx="7429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latin typeface="HG丸ｺﾞｼｯｸM-PRO" panose="020F0600000000000000" pitchFamily="50" charset="-128"/>
              <a:ea typeface="HG丸ｺﾞｼｯｸM-PRO" panose="020F0600000000000000" pitchFamily="50" charset="-128"/>
            </a:rPr>
            <a:t>記載例</a:t>
          </a:r>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157162</xdr:colOff>
      <xdr:row>13</xdr:row>
      <xdr:rowOff>100013</xdr:rowOff>
    </xdr:from>
    <xdr:to>
      <xdr:col>26</xdr:col>
      <xdr:colOff>33337</xdr:colOff>
      <xdr:row>16</xdr:row>
      <xdr:rowOff>109538</xdr:rowOff>
    </xdr:to>
    <xdr:sp macro="" textlink="">
      <xdr:nvSpPr>
        <xdr:cNvPr id="3" name="フローチャート: 代替処理 2">
          <a:extLst>
            <a:ext uri="{FF2B5EF4-FFF2-40B4-BE49-F238E27FC236}">
              <a16:creationId xmlns:a16="http://schemas.microsoft.com/office/drawing/2014/main" id="{320EF379-CE2F-4885-8BAF-118077570E1C}"/>
            </a:ext>
          </a:extLst>
        </xdr:cNvPr>
        <xdr:cNvSpPr/>
      </xdr:nvSpPr>
      <xdr:spPr>
        <a:xfrm>
          <a:off x="3157537" y="2938463"/>
          <a:ext cx="2076450" cy="695325"/>
        </a:xfrm>
        <a:prstGeom prst="flowChartAlternateProcess">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色付きセルにのみ入力してください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1064559</xdr:colOff>
      <xdr:row>0</xdr:row>
      <xdr:rowOff>60791</xdr:rowOff>
    </xdr:from>
    <xdr:to>
      <xdr:col>19</xdr:col>
      <xdr:colOff>1034303</xdr:colOff>
      <xdr:row>2</xdr:row>
      <xdr:rowOff>22411</xdr:rowOff>
    </xdr:to>
    <xdr:sp macro="" textlink="">
      <xdr:nvSpPr>
        <xdr:cNvPr id="2" name="テキスト ボックス 1">
          <a:extLst>
            <a:ext uri="{FF2B5EF4-FFF2-40B4-BE49-F238E27FC236}">
              <a16:creationId xmlns:a16="http://schemas.microsoft.com/office/drawing/2014/main" id="{0EB6CCA1-57FC-49CF-AA7C-40F68D6690C1}"/>
            </a:ext>
          </a:extLst>
        </xdr:cNvPr>
        <xdr:cNvSpPr txBox="1"/>
      </xdr:nvSpPr>
      <xdr:spPr>
        <a:xfrm>
          <a:off x="16775206" y="60791"/>
          <a:ext cx="1157568" cy="4098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600" b="1">
              <a:latin typeface="HG丸ｺﾞｼｯｸM-PRO" panose="020F0600000000000000" pitchFamily="50" charset="-128"/>
              <a:ea typeface="HG丸ｺﾞｼｯｸM-PRO" panose="020F0600000000000000" pitchFamily="50" charset="-128"/>
            </a:rPr>
            <a:t>記載例</a:t>
          </a:r>
          <a:endParaRPr kumimoji="1" lang="ja-JP" altLang="en-US"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552949</xdr:colOff>
      <xdr:row>15</xdr:row>
      <xdr:rowOff>206792</xdr:rowOff>
    </xdr:from>
    <xdr:to>
      <xdr:col>6</xdr:col>
      <xdr:colOff>1027697</xdr:colOff>
      <xdr:row>19</xdr:row>
      <xdr:rowOff>181726</xdr:rowOff>
    </xdr:to>
    <xdr:sp macro="" textlink="">
      <xdr:nvSpPr>
        <xdr:cNvPr id="4" name="フローチャート: 代替処理 3">
          <a:extLst>
            <a:ext uri="{FF2B5EF4-FFF2-40B4-BE49-F238E27FC236}">
              <a16:creationId xmlns:a16="http://schemas.microsoft.com/office/drawing/2014/main" id="{501D6A8D-DE1E-415A-BDDA-DCC1EF9553CD}"/>
            </a:ext>
          </a:extLst>
        </xdr:cNvPr>
        <xdr:cNvSpPr/>
      </xdr:nvSpPr>
      <xdr:spPr>
        <a:xfrm>
          <a:off x="1655844" y="3910263"/>
          <a:ext cx="2630406" cy="877302"/>
        </a:xfrm>
        <a:prstGeom prst="flowChartAlternateProcess">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FF0000"/>
              </a:solidFill>
              <a:latin typeface="HG丸ｺﾞｼｯｸM-PRO" panose="020F0600000000000000" pitchFamily="50" charset="-128"/>
              <a:ea typeface="HG丸ｺﾞｼｯｸM-PRO" panose="020F0600000000000000" pitchFamily="50" charset="-128"/>
            </a:rPr>
            <a:t>色付きセルにのみ入力してください</a:t>
          </a:r>
        </a:p>
      </xdr:txBody>
    </xdr:sp>
    <xdr:clientData/>
  </xdr:twoCellAnchor>
  <xdr:twoCellAnchor>
    <xdr:from>
      <xdr:col>15</xdr:col>
      <xdr:colOff>244390</xdr:colOff>
      <xdr:row>15</xdr:row>
      <xdr:rowOff>194257</xdr:rowOff>
    </xdr:from>
    <xdr:to>
      <xdr:col>17</xdr:col>
      <xdr:colOff>169193</xdr:colOff>
      <xdr:row>19</xdr:row>
      <xdr:rowOff>93996</xdr:rowOff>
    </xdr:to>
    <xdr:sp macro="" textlink="">
      <xdr:nvSpPr>
        <xdr:cNvPr id="5" name="吹き出し: 角を丸めた四角形 4">
          <a:extLst>
            <a:ext uri="{FF2B5EF4-FFF2-40B4-BE49-F238E27FC236}">
              <a16:creationId xmlns:a16="http://schemas.microsoft.com/office/drawing/2014/main" id="{83627C5F-3F5B-42A5-8ECD-1A97D65FE7C0}"/>
            </a:ext>
          </a:extLst>
        </xdr:cNvPr>
        <xdr:cNvSpPr/>
      </xdr:nvSpPr>
      <xdr:spPr>
        <a:xfrm>
          <a:off x="12658223" y="3897728"/>
          <a:ext cx="2155658" cy="802107"/>
        </a:xfrm>
        <a:prstGeom prst="wedgeRoundRectCallout">
          <a:avLst>
            <a:gd name="adj1" fmla="val 31202"/>
            <a:gd name="adj2" fmla="val -97656"/>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「⑫その他」は一時金など，⑪以外の支払い分があれば入力してください</a:t>
          </a:r>
        </a:p>
      </xdr:txBody>
    </xdr:sp>
    <xdr:clientData/>
  </xdr:twoCellAnchor>
  <xdr:twoCellAnchor>
    <xdr:from>
      <xdr:col>17</xdr:col>
      <xdr:colOff>789572</xdr:colOff>
      <xdr:row>15</xdr:row>
      <xdr:rowOff>75198</xdr:rowOff>
    </xdr:from>
    <xdr:to>
      <xdr:col>19</xdr:col>
      <xdr:colOff>946233</xdr:colOff>
      <xdr:row>19</xdr:row>
      <xdr:rowOff>87731</xdr:rowOff>
    </xdr:to>
    <xdr:sp macro="" textlink="">
      <xdr:nvSpPr>
        <xdr:cNvPr id="6" name="吹き出し: 角を丸めた四角形 5">
          <a:extLst>
            <a:ext uri="{FF2B5EF4-FFF2-40B4-BE49-F238E27FC236}">
              <a16:creationId xmlns:a16="http://schemas.microsoft.com/office/drawing/2014/main" id="{14937382-DFDE-467B-A361-4E3A50D75F4F}"/>
            </a:ext>
          </a:extLst>
        </xdr:cNvPr>
        <xdr:cNvSpPr/>
      </xdr:nvSpPr>
      <xdr:spPr>
        <a:xfrm>
          <a:off x="15434260" y="3778669"/>
          <a:ext cx="2412582" cy="914901"/>
        </a:xfrm>
        <a:prstGeom prst="wedgeRoundRectCallout">
          <a:avLst>
            <a:gd name="adj1" fmla="val 31202"/>
            <a:gd name="adj2" fmla="val -97656"/>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年度内に雇用・退職した場合やほか事業との兼務（幼稚園等）職員は記載してください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B1:AQ868"/>
  <sheetViews>
    <sheetView tabSelected="1" view="pageBreakPreview" zoomScaleNormal="100" zoomScaleSheetLayoutView="100" workbookViewId="0">
      <selection activeCell="B15" sqref="B15"/>
    </sheetView>
  </sheetViews>
  <sheetFormatPr defaultRowHeight="12.75"/>
  <cols>
    <col min="1" max="485" width="2.625" style="2" customWidth="1"/>
    <col min="486" max="16384" width="9" style="2"/>
  </cols>
  <sheetData>
    <row r="1" spans="2:43" ht="18" customHeight="1">
      <c r="B1" s="4" t="s">
        <v>28</v>
      </c>
    </row>
    <row r="2" spans="2:43" ht="18" customHeight="1"/>
    <row r="3" spans="2:43" ht="18" customHeight="1">
      <c r="B3" s="87" t="s">
        <v>63</v>
      </c>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row>
    <row r="4" spans="2:43" ht="18" customHeight="1"/>
    <row r="5" spans="2:43" ht="18" customHeight="1">
      <c r="T5" s="32" t="s">
        <v>0</v>
      </c>
      <c r="U5" s="31" t="s">
        <v>11</v>
      </c>
      <c r="V5" s="88" t="s">
        <v>75</v>
      </c>
      <c r="W5" s="88"/>
      <c r="X5" s="88"/>
      <c r="Y5" s="88"/>
      <c r="Z5" s="88"/>
      <c r="AA5" s="88"/>
      <c r="AB5" s="88"/>
      <c r="AC5" s="88"/>
      <c r="AD5" s="88"/>
      <c r="AE5" s="88"/>
      <c r="AF5" s="88"/>
      <c r="AG5" s="88"/>
      <c r="AH5" s="88"/>
    </row>
    <row r="6" spans="2:43">
      <c r="U6" s="31"/>
      <c r="V6" s="6"/>
      <c r="W6" s="6"/>
      <c r="X6" s="6"/>
      <c r="Y6" s="6"/>
      <c r="Z6" s="6"/>
      <c r="AA6" s="6"/>
      <c r="AB6" s="6"/>
      <c r="AC6" s="6"/>
      <c r="AD6" s="6"/>
      <c r="AE6" s="6"/>
      <c r="AF6" s="6"/>
      <c r="AG6" s="6"/>
      <c r="AH6" s="6"/>
    </row>
    <row r="7" spans="2:43" ht="18" customHeight="1">
      <c r="T7" s="32" t="s">
        <v>13</v>
      </c>
      <c r="U7" s="31" t="s">
        <v>11</v>
      </c>
      <c r="V7" s="89" t="s">
        <v>76</v>
      </c>
      <c r="W7" s="89"/>
      <c r="X7" s="89"/>
      <c r="Y7" s="89"/>
      <c r="Z7" s="89"/>
      <c r="AA7" s="89"/>
      <c r="AB7" s="89"/>
      <c r="AC7" s="89"/>
      <c r="AD7" s="89"/>
      <c r="AE7" s="89"/>
      <c r="AF7" s="89"/>
      <c r="AG7" s="89"/>
      <c r="AH7" s="89"/>
    </row>
    <row r="8" spans="2:43" ht="18" customHeight="1"/>
    <row r="9" spans="2:43" ht="18" customHeight="1" thickBot="1">
      <c r="B9" s="4" t="s">
        <v>1</v>
      </c>
    </row>
    <row r="10" spans="2:43" ht="18" customHeight="1">
      <c r="B10" s="90" t="s">
        <v>15</v>
      </c>
      <c r="C10" s="91"/>
      <c r="D10" s="91"/>
      <c r="E10" s="91"/>
      <c r="F10" s="91"/>
      <c r="G10" s="91"/>
      <c r="H10" s="91"/>
      <c r="I10" s="91"/>
      <c r="J10" s="91"/>
      <c r="K10" s="91"/>
      <c r="L10" s="91"/>
      <c r="M10" s="91"/>
      <c r="N10" s="91"/>
      <c r="O10" s="91"/>
      <c r="P10" s="91"/>
      <c r="Q10" s="92"/>
      <c r="R10" s="93" t="s">
        <v>2</v>
      </c>
      <c r="S10" s="94"/>
      <c r="T10" s="61">
        <v>6</v>
      </c>
      <c r="U10" s="61" t="s">
        <v>6</v>
      </c>
      <c r="V10" s="95">
        <v>4</v>
      </c>
      <c r="W10" s="95"/>
      <c r="X10" s="61" t="s">
        <v>3</v>
      </c>
      <c r="Y10" s="94" t="s">
        <v>4</v>
      </c>
      <c r="Z10" s="94"/>
      <c r="AA10" s="94" t="s">
        <v>2</v>
      </c>
      <c r="AB10" s="94"/>
      <c r="AC10" s="61">
        <v>7</v>
      </c>
      <c r="AD10" s="61" t="s">
        <v>6</v>
      </c>
      <c r="AE10" s="95">
        <v>3</v>
      </c>
      <c r="AF10" s="95"/>
      <c r="AG10" s="62" t="s">
        <v>3</v>
      </c>
    </row>
    <row r="11" spans="2:43" ht="18" customHeight="1" thickBot="1">
      <c r="B11" s="100" t="s">
        <v>91</v>
      </c>
      <c r="C11" s="101"/>
      <c r="D11" s="101"/>
      <c r="E11" s="101"/>
      <c r="F11" s="101"/>
      <c r="G11" s="101"/>
      <c r="H11" s="101"/>
      <c r="I11" s="101"/>
      <c r="J11" s="101"/>
      <c r="K11" s="101"/>
      <c r="L11" s="101"/>
      <c r="M11" s="101"/>
      <c r="N11" s="101"/>
      <c r="O11" s="101"/>
      <c r="P11" s="101"/>
      <c r="Q11" s="102"/>
      <c r="R11" s="103">
        <f>'別紙様式２別添１　賃金改善内訳 '!N41</f>
        <v>297000</v>
      </c>
      <c r="S11" s="104"/>
      <c r="T11" s="104"/>
      <c r="U11" s="104"/>
      <c r="V11" s="104"/>
      <c r="W11" s="104"/>
      <c r="X11" s="104"/>
      <c r="Y11" s="104"/>
      <c r="Z11" s="104"/>
      <c r="AA11" s="104"/>
      <c r="AB11" s="104"/>
      <c r="AC11" s="104"/>
      <c r="AD11" s="104"/>
      <c r="AE11" s="101" t="s">
        <v>5</v>
      </c>
      <c r="AF11" s="101"/>
      <c r="AG11" s="102"/>
    </row>
    <row r="12" spans="2:43" ht="12.95" customHeight="1"/>
    <row r="13" spans="2:43" ht="18" customHeight="1" thickBot="1">
      <c r="B13" s="4" t="s">
        <v>7</v>
      </c>
    </row>
    <row r="14" spans="2:43" ht="18" customHeight="1" thickBot="1">
      <c r="B14" s="96" t="s">
        <v>92</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2"/>
      <c r="AM14" s="2" t="s">
        <v>74</v>
      </c>
    </row>
    <row r="15" spans="2:43" ht="18" customHeight="1" thickBot="1">
      <c r="B15" s="33"/>
      <c r="C15" s="119" t="s">
        <v>61</v>
      </c>
      <c r="D15" s="115"/>
      <c r="E15" s="115"/>
      <c r="F15" s="115"/>
      <c r="G15" s="115"/>
      <c r="H15" s="115"/>
      <c r="I15" s="115"/>
      <c r="J15" s="115"/>
      <c r="K15" s="115"/>
      <c r="L15" s="115"/>
      <c r="M15" s="115"/>
      <c r="N15" s="115"/>
      <c r="O15" s="115"/>
      <c r="P15" s="115"/>
      <c r="Q15" s="116"/>
      <c r="R15" s="120">
        <f>'別紙様式２別添１　賃金改善内訳 '!O41</f>
        <v>270000</v>
      </c>
      <c r="S15" s="121"/>
      <c r="T15" s="121"/>
      <c r="U15" s="121"/>
      <c r="V15" s="121"/>
      <c r="W15" s="121"/>
      <c r="X15" s="121"/>
      <c r="Y15" s="121"/>
      <c r="Z15" s="121"/>
      <c r="AA15" s="121"/>
      <c r="AB15" s="121"/>
      <c r="AC15" s="121"/>
      <c r="AD15" s="121"/>
      <c r="AE15" s="122" t="s">
        <v>5</v>
      </c>
      <c r="AF15" s="122"/>
      <c r="AG15" s="123"/>
      <c r="AM15" s="97" t="str">
        <f>IF(R17&gt;=2/3,"○","×")</f>
        <v>○</v>
      </c>
      <c r="AN15" s="98"/>
      <c r="AO15" s="98"/>
      <c r="AP15" s="99"/>
      <c r="AQ15" s="2" t="s">
        <v>8</v>
      </c>
    </row>
    <row r="16" spans="2:43" ht="18" customHeight="1">
      <c r="B16" s="33"/>
      <c r="C16" s="3"/>
      <c r="D16" s="105" t="s">
        <v>62</v>
      </c>
      <c r="E16" s="115"/>
      <c r="F16" s="115"/>
      <c r="G16" s="115"/>
      <c r="H16" s="115"/>
      <c r="I16" s="115"/>
      <c r="J16" s="115"/>
      <c r="K16" s="115"/>
      <c r="L16" s="115"/>
      <c r="M16" s="115"/>
      <c r="N16" s="115"/>
      <c r="O16" s="115"/>
      <c r="P16" s="115"/>
      <c r="Q16" s="116"/>
      <c r="R16" s="111">
        <f>'別紙様式２別添１　賃金改善内訳 '!P41</f>
        <v>270000</v>
      </c>
      <c r="S16" s="112"/>
      <c r="T16" s="112"/>
      <c r="U16" s="112"/>
      <c r="V16" s="112"/>
      <c r="W16" s="112"/>
      <c r="X16" s="112"/>
      <c r="Y16" s="112"/>
      <c r="Z16" s="112"/>
      <c r="AA16" s="112"/>
      <c r="AB16" s="112"/>
      <c r="AC16" s="112"/>
      <c r="AD16" s="112"/>
      <c r="AE16" s="115" t="s">
        <v>5</v>
      </c>
      <c r="AF16" s="115"/>
      <c r="AG16" s="116"/>
    </row>
    <row r="17" spans="2:42" ht="13.15" thickBot="1">
      <c r="B17" s="33"/>
      <c r="C17" s="3"/>
      <c r="D17" s="133"/>
      <c r="E17" s="122"/>
      <c r="F17" s="122"/>
      <c r="G17" s="122"/>
      <c r="H17" s="122"/>
      <c r="I17" s="122"/>
      <c r="J17" s="122"/>
      <c r="K17" s="122"/>
      <c r="L17" s="122"/>
      <c r="M17" s="122"/>
      <c r="N17" s="122"/>
      <c r="O17" s="122"/>
      <c r="P17" s="122"/>
      <c r="Q17" s="123"/>
      <c r="R17" s="134">
        <f>IFERROR(R16/R15,"")</f>
        <v>1</v>
      </c>
      <c r="S17" s="135"/>
      <c r="T17" s="135"/>
      <c r="U17" s="135"/>
      <c r="V17" s="135"/>
      <c r="W17" s="135"/>
      <c r="X17" s="135"/>
      <c r="Y17" s="135"/>
      <c r="Z17" s="135"/>
      <c r="AA17" s="135"/>
      <c r="AB17" s="135"/>
      <c r="AC17" s="135"/>
      <c r="AD17" s="135"/>
      <c r="AE17" s="10"/>
      <c r="AF17" s="10"/>
      <c r="AG17" s="11"/>
      <c r="AM17" s="2" t="s">
        <v>73</v>
      </c>
    </row>
    <row r="18" spans="2:42" ht="18" customHeight="1" thickBot="1">
      <c r="B18" s="33"/>
      <c r="C18" s="105" t="s">
        <v>58</v>
      </c>
      <c r="D18" s="106"/>
      <c r="E18" s="106"/>
      <c r="F18" s="106"/>
      <c r="G18" s="106"/>
      <c r="H18" s="106"/>
      <c r="I18" s="106"/>
      <c r="J18" s="106"/>
      <c r="K18" s="106"/>
      <c r="L18" s="106"/>
      <c r="M18" s="106"/>
      <c r="N18" s="106"/>
      <c r="O18" s="106"/>
      <c r="P18" s="106"/>
      <c r="Q18" s="107"/>
      <c r="R18" s="111">
        <f>'別紙様式２別添１　賃金改善内訳 '!R41</f>
        <v>40500</v>
      </c>
      <c r="S18" s="112"/>
      <c r="T18" s="112"/>
      <c r="U18" s="112"/>
      <c r="V18" s="112"/>
      <c r="W18" s="112"/>
      <c r="X18" s="112"/>
      <c r="Y18" s="112"/>
      <c r="Z18" s="112"/>
      <c r="AA18" s="112"/>
      <c r="AB18" s="112"/>
      <c r="AC18" s="112"/>
      <c r="AD18" s="112"/>
      <c r="AE18" s="115" t="s">
        <v>5</v>
      </c>
      <c r="AF18" s="115"/>
      <c r="AG18" s="116"/>
      <c r="AM18" s="97" t="str">
        <f>IF(R15+R18&gt;=R11,"○","×")</f>
        <v>○</v>
      </c>
      <c r="AN18" s="98"/>
      <c r="AO18" s="98"/>
      <c r="AP18" s="99"/>
    </row>
    <row r="19" spans="2:42" ht="13.15" thickBot="1">
      <c r="B19" s="34"/>
      <c r="C19" s="108"/>
      <c r="D19" s="109"/>
      <c r="E19" s="109"/>
      <c r="F19" s="109"/>
      <c r="G19" s="109"/>
      <c r="H19" s="109"/>
      <c r="I19" s="109"/>
      <c r="J19" s="109"/>
      <c r="K19" s="109"/>
      <c r="L19" s="109"/>
      <c r="M19" s="109"/>
      <c r="N19" s="109"/>
      <c r="O19" s="109"/>
      <c r="P19" s="109"/>
      <c r="Q19" s="110"/>
      <c r="R19" s="113"/>
      <c r="S19" s="114"/>
      <c r="T19" s="114"/>
      <c r="U19" s="114"/>
      <c r="V19" s="114"/>
      <c r="W19" s="114"/>
      <c r="X19" s="114"/>
      <c r="Y19" s="114"/>
      <c r="Z19" s="114"/>
      <c r="AA19" s="114"/>
      <c r="AB19" s="114"/>
      <c r="AC19" s="114"/>
      <c r="AD19" s="114"/>
      <c r="AE19" s="117"/>
      <c r="AF19" s="117"/>
      <c r="AG19" s="118"/>
    </row>
    <row r="20" spans="2:42" ht="18" customHeight="1">
      <c r="B20" s="124" t="s">
        <v>59</v>
      </c>
      <c r="C20" s="125"/>
      <c r="D20" s="125"/>
      <c r="E20" s="125"/>
      <c r="F20" s="125"/>
      <c r="G20" s="125"/>
      <c r="H20" s="125"/>
      <c r="I20" s="125"/>
      <c r="J20" s="125"/>
      <c r="K20" s="125"/>
      <c r="L20" s="125"/>
      <c r="M20" s="125"/>
      <c r="N20" s="125"/>
      <c r="O20" s="125"/>
      <c r="P20" s="125"/>
      <c r="Q20" s="136"/>
      <c r="R20" s="127" t="s">
        <v>77</v>
      </c>
      <c r="S20" s="128"/>
      <c r="T20" s="128"/>
      <c r="U20" s="128"/>
      <c r="V20" s="128"/>
      <c r="W20" s="128"/>
      <c r="X20" s="128"/>
      <c r="Y20" s="128"/>
      <c r="Z20" s="128"/>
      <c r="AA20" s="128"/>
      <c r="AB20" s="128"/>
      <c r="AC20" s="128"/>
      <c r="AD20" s="128"/>
      <c r="AE20" s="128"/>
      <c r="AF20" s="128"/>
      <c r="AG20" s="129"/>
    </row>
    <row r="21" spans="2:42" ht="13.15" thickBot="1">
      <c r="B21" s="126"/>
      <c r="C21" s="109"/>
      <c r="D21" s="109"/>
      <c r="E21" s="109"/>
      <c r="F21" s="109"/>
      <c r="G21" s="109"/>
      <c r="H21" s="109"/>
      <c r="I21" s="109"/>
      <c r="J21" s="109"/>
      <c r="K21" s="109"/>
      <c r="L21" s="109"/>
      <c r="M21" s="109"/>
      <c r="N21" s="109"/>
      <c r="O21" s="109"/>
      <c r="P21" s="109"/>
      <c r="Q21" s="110"/>
      <c r="R21" s="130"/>
      <c r="S21" s="131"/>
      <c r="T21" s="131"/>
      <c r="U21" s="131"/>
      <c r="V21" s="131"/>
      <c r="W21" s="131"/>
      <c r="X21" s="131"/>
      <c r="Y21" s="131"/>
      <c r="Z21" s="131"/>
      <c r="AA21" s="131"/>
      <c r="AB21" s="131"/>
      <c r="AC21" s="131"/>
      <c r="AD21" s="131"/>
      <c r="AE21" s="131"/>
      <c r="AF21" s="131"/>
      <c r="AG21" s="132"/>
    </row>
    <row r="22" spans="2:42" ht="18" customHeight="1">
      <c r="B22" s="124" t="s">
        <v>60</v>
      </c>
      <c r="C22" s="125"/>
      <c r="D22" s="125"/>
      <c r="E22" s="125"/>
      <c r="F22" s="125"/>
      <c r="G22" s="125"/>
      <c r="H22" s="125"/>
      <c r="I22" s="125"/>
      <c r="J22" s="125"/>
      <c r="K22" s="125"/>
      <c r="L22" s="125"/>
      <c r="M22" s="125"/>
      <c r="N22" s="125"/>
      <c r="O22" s="125"/>
      <c r="P22" s="125"/>
      <c r="Q22" s="125"/>
      <c r="R22" s="127" t="s">
        <v>78</v>
      </c>
      <c r="S22" s="128"/>
      <c r="T22" s="128"/>
      <c r="U22" s="128"/>
      <c r="V22" s="128"/>
      <c r="W22" s="128"/>
      <c r="X22" s="128"/>
      <c r="Y22" s="128"/>
      <c r="Z22" s="128"/>
      <c r="AA22" s="128"/>
      <c r="AB22" s="128"/>
      <c r="AC22" s="128"/>
      <c r="AD22" s="128"/>
      <c r="AE22" s="128"/>
      <c r="AF22" s="128"/>
      <c r="AG22" s="129"/>
    </row>
    <row r="23" spans="2:42" ht="13.15" thickBot="1">
      <c r="B23" s="126"/>
      <c r="C23" s="109"/>
      <c r="D23" s="109"/>
      <c r="E23" s="109"/>
      <c r="F23" s="109"/>
      <c r="G23" s="109"/>
      <c r="H23" s="109"/>
      <c r="I23" s="109"/>
      <c r="J23" s="109"/>
      <c r="K23" s="109"/>
      <c r="L23" s="109"/>
      <c r="M23" s="109"/>
      <c r="N23" s="109"/>
      <c r="O23" s="109"/>
      <c r="P23" s="109"/>
      <c r="Q23" s="109"/>
      <c r="R23" s="130"/>
      <c r="S23" s="131"/>
      <c r="T23" s="131"/>
      <c r="U23" s="131"/>
      <c r="V23" s="131"/>
      <c r="W23" s="131"/>
      <c r="X23" s="131"/>
      <c r="Y23" s="131"/>
      <c r="Z23" s="131"/>
      <c r="AA23" s="131"/>
      <c r="AB23" s="131"/>
      <c r="AC23" s="131"/>
      <c r="AD23" s="131"/>
      <c r="AE23" s="131"/>
      <c r="AF23" s="131"/>
      <c r="AG23" s="132"/>
    </row>
    <row r="24" spans="2:42" s="12" customFormat="1" ht="18" customHeight="1">
      <c r="B24" s="13" t="s">
        <v>16</v>
      </c>
      <c r="C24" s="14"/>
      <c r="D24" s="14"/>
      <c r="E24" s="14"/>
      <c r="F24" s="14"/>
      <c r="G24" s="14"/>
      <c r="H24" s="14"/>
      <c r="I24" s="14"/>
      <c r="J24" s="14"/>
      <c r="K24" s="14"/>
      <c r="L24" s="14"/>
      <c r="M24" s="14"/>
      <c r="N24" s="14"/>
      <c r="O24" s="14"/>
      <c r="P24" s="14"/>
      <c r="Q24" s="14"/>
      <c r="R24" s="15"/>
      <c r="S24" s="15"/>
      <c r="T24" s="15"/>
      <c r="U24" s="15"/>
      <c r="V24" s="15"/>
      <c r="W24" s="15"/>
      <c r="X24" s="15"/>
      <c r="Y24" s="15"/>
      <c r="Z24" s="15"/>
      <c r="AA24" s="15"/>
      <c r="AB24" s="15"/>
      <c r="AC24" s="15"/>
      <c r="AD24" s="15"/>
      <c r="AE24" s="15"/>
      <c r="AF24" s="15"/>
      <c r="AG24" s="15"/>
    </row>
    <row r="25" spans="2:42" s="12" customFormat="1" ht="18" customHeight="1">
      <c r="B25" s="13" t="s">
        <v>31</v>
      </c>
      <c r="C25" s="14"/>
      <c r="D25" s="14"/>
      <c r="E25" s="14"/>
      <c r="F25" s="14"/>
      <c r="G25" s="14"/>
      <c r="H25" s="14"/>
      <c r="I25" s="14"/>
      <c r="J25" s="14"/>
      <c r="K25" s="14"/>
      <c r="L25" s="14"/>
      <c r="M25" s="14"/>
      <c r="N25" s="14"/>
      <c r="O25" s="14"/>
      <c r="P25" s="14"/>
      <c r="Q25" s="14"/>
      <c r="R25" s="15"/>
      <c r="S25" s="15"/>
      <c r="T25" s="15"/>
      <c r="U25" s="15"/>
      <c r="V25" s="15"/>
      <c r="W25" s="15"/>
      <c r="X25" s="15"/>
      <c r="Y25" s="15"/>
      <c r="Z25" s="15"/>
      <c r="AA25" s="15"/>
      <c r="AB25" s="15"/>
      <c r="AC25" s="15"/>
      <c r="AD25" s="15"/>
      <c r="AE25" s="15"/>
      <c r="AF25" s="15"/>
      <c r="AG25" s="15"/>
    </row>
    <row r="26" spans="2:42" ht="12.95" customHeight="1"/>
    <row r="27" spans="2:42" ht="18" customHeight="1">
      <c r="B27" s="2" t="s">
        <v>9</v>
      </c>
    </row>
    <row r="28" spans="2:42" ht="12.95" customHeight="1"/>
    <row r="29" spans="2:42" ht="18" customHeight="1">
      <c r="R29" s="137" t="s">
        <v>2</v>
      </c>
      <c r="S29" s="137"/>
      <c r="T29" s="140">
        <v>7</v>
      </c>
      <c r="U29" s="140"/>
      <c r="V29" s="137" t="s">
        <v>6</v>
      </c>
      <c r="W29" s="137"/>
      <c r="X29" s="140">
        <v>3</v>
      </c>
      <c r="Y29" s="140"/>
      <c r="Z29" s="137" t="s">
        <v>3</v>
      </c>
      <c r="AA29" s="137"/>
      <c r="AB29" s="140">
        <v>6</v>
      </c>
      <c r="AC29" s="140"/>
      <c r="AD29" s="137" t="s">
        <v>10</v>
      </c>
      <c r="AE29" s="137"/>
    </row>
    <row r="30" spans="2:42" ht="9" customHeight="1">
      <c r="R30" s="31"/>
      <c r="S30" s="31"/>
      <c r="T30" s="31"/>
      <c r="U30" s="31"/>
      <c r="V30" s="31"/>
      <c r="W30" s="31"/>
      <c r="X30" s="31"/>
      <c r="Y30" s="31"/>
      <c r="Z30" s="31"/>
      <c r="AA30" s="31"/>
      <c r="AB30" s="31"/>
      <c r="AC30" s="31"/>
      <c r="AD30" s="31"/>
      <c r="AE30" s="31"/>
    </row>
    <row r="31" spans="2:42" ht="18" customHeight="1">
      <c r="S31" s="5"/>
      <c r="T31" s="5"/>
      <c r="U31" s="5"/>
      <c r="V31" s="5"/>
      <c r="W31" s="5"/>
      <c r="X31" s="5"/>
      <c r="Y31" s="32" t="s">
        <v>14</v>
      </c>
      <c r="Z31" s="5" t="s">
        <v>11</v>
      </c>
      <c r="AA31" s="138" t="str">
        <f>V7</f>
        <v>はこだてクラブ①</v>
      </c>
      <c r="AB31" s="138"/>
      <c r="AC31" s="138"/>
      <c r="AD31" s="138"/>
      <c r="AE31" s="138"/>
      <c r="AF31" s="138"/>
      <c r="AG31" s="138"/>
      <c r="AH31" s="138"/>
    </row>
    <row r="32" spans="2:42" ht="9" customHeight="1">
      <c r="R32" s="32"/>
      <c r="S32" s="32"/>
      <c r="T32" s="32"/>
      <c r="U32" s="32"/>
      <c r="V32" s="32"/>
      <c r="W32" s="32"/>
      <c r="X32" s="32"/>
      <c r="Y32" s="32"/>
      <c r="Z32" s="5"/>
      <c r="AA32" s="6"/>
      <c r="AB32" s="6"/>
      <c r="AC32" s="6"/>
      <c r="AD32" s="6"/>
      <c r="AE32" s="6"/>
      <c r="AF32" s="6"/>
      <c r="AG32" s="6"/>
      <c r="AH32" s="6"/>
    </row>
    <row r="33" spans="18:34" ht="18" customHeight="1">
      <c r="R33" s="139" t="s">
        <v>12</v>
      </c>
      <c r="S33" s="139"/>
      <c r="T33" s="139"/>
      <c r="U33" s="139"/>
      <c r="V33" s="139"/>
      <c r="W33" s="139"/>
      <c r="X33" s="139"/>
      <c r="Y33" s="139"/>
      <c r="Z33" s="2" t="s">
        <v>11</v>
      </c>
      <c r="AA33" s="89" t="s">
        <v>79</v>
      </c>
      <c r="AB33" s="89"/>
      <c r="AC33" s="89"/>
      <c r="AD33" s="89"/>
      <c r="AE33" s="89"/>
      <c r="AF33" s="89"/>
      <c r="AG33" s="89"/>
      <c r="AH33" s="89"/>
    </row>
    <row r="34" spans="18:34" ht="18" customHeight="1"/>
    <row r="35" spans="18:34" ht="18" customHeight="1"/>
    <row r="36" spans="18:34" ht="18" customHeight="1"/>
    <row r="37" spans="18:34" ht="18" customHeight="1"/>
    <row r="38" spans="18:34" ht="18" customHeight="1"/>
    <row r="39" spans="18:34" ht="18" customHeight="1"/>
    <row r="40" spans="18:34" ht="18" customHeight="1"/>
    <row r="41" spans="18:34" ht="18" customHeight="1"/>
    <row r="42" spans="18:34" ht="18" customHeight="1"/>
    <row r="43" spans="18:34" ht="18" customHeight="1"/>
    <row r="44" spans="18:34" ht="18" customHeight="1"/>
    <row r="45" spans="18:34" ht="18" customHeight="1"/>
    <row r="46" spans="18:34" ht="18" customHeight="1"/>
    <row r="47" spans="18:34" ht="18" customHeight="1"/>
    <row r="48" spans="18:3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sheetData>
  <mergeCells count="39">
    <mergeCell ref="AD29:AE29"/>
    <mergeCell ref="AA31:AH31"/>
    <mergeCell ref="R33:Y33"/>
    <mergeCell ref="AA33:AH33"/>
    <mergeCell ref="R29:S29"/>
    <mergeCell ref="T29:U29"/>
    <mergeCell ref="V29:W29"/>
    <mergeCell ref="X29:Y29"/>
    <mergeCell ref="Z29:AA29"/>
    <mergeCell ref="AB29:AC29"/>
    <mergeCell ref="B22:Q23"/>
    <mergeCell ref="R22:AG23"/>
    <mergeCell ref="D16:Q17"/>
    <mergeCell ref="R16:AD16"/>
    <mergeCell ref="AE16:AG16"/>
    <mergeCell ref="R17:AD17"/>
    <mergeCell ref="B20:Q21"/>
    <mergeCell ref="R20:AG21"/>
    <mergeCell ref="B14:AG14"/>
    <mergeCell ref="AM18:AP18"/>
    <mergeCell ref="B11:Q11"/>
    <mergeCell ref="R11:AD11"/>
    <mergeCell ref="AE11:AG11"/>
    <mergeCell ref="AM15:AP15"/>
    <mergeCell ref="C18:Q19"/>
    <mergeCell ref="R18:AD19"/>
    <mergeCell ref="AE18:AG19"/>
    <mergeCell ref="C15:Q15"/>
    <mergeCell ref="R15:AD15"/>
    <mergeCell ref="AE15:AG15"/>
    <mergeCell ref="B3:AG3"/>
    <mergeCell ref="V5:AH5"/>
    <mergeCell ref="V7:AH7"/>
    <mergeCell ref="B10:Q10"/>
    <mergeCell ref="R10:S10"/>
    <mergeCell ref="V10:W10"/>
    <mergeCell ref="Y10:Z10"/>
    <mergeCell ref="AA10:AB10"/>
    <mergeCell ref="AE10:AF10"/>
  </mergeCells>
  <phoneticPr fontId="1"/>
  <dataValidations count="2">
    <dataValidation type="list" allowBlank="1" showInputMessage="1" showErrorMessage="1" sqref="R20:AG21" xr:uid="{00000000-0002-0000-0200-000000000000}">
      <formula1>"周知している,周知していない"</formula1>
    </dataValidation>
    <dataValidation type="list" allowBlank="1" showInputMessage="1" showErrorMessage="1" sqref="R22:AG25" xr:uid="{00000000-0002-0000-0200-000001000000}">
      <formula1>"継続する,継続しない"</formula1>
    </dataValidation>
  </dataValidations>
  <printOptions horizontalCentered="1"/>
  <pageMargins left="0.23622047244094491" right="0.23622047244094491" top="0.43307086614173229" bottom="0.43307086614173229" header="0.31496062992125984" footer="0.31496062992125984"/>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V1846"/>
  <sheetViews>
    <sheetView view="pageBreakPreview" zoomScale="76" zoomScaleNormal="100" zoomScaleSheetLayoutView="76" workbookViewId="0">
      <selection activeCell="X8" sqref="X8"/>
    </sheetView>
  </sheetViews>
  <sheetFormatPr defaultRowHeight="12.75"/>
  <cols>
    <col min="1" max="1" width="2.125" style="1" customWidth="1"/>
    <col min="2" max="2" width="5.125" style="1" customWidth="1"/>
    <col min="3" max="4" width="3.625" style="1" customWidth="1"/>
    <col min="5" max="5" width="12.625" style="1" customWidth="1"/>
    <col min="6" max="7" width="15.625" style="1" customWidth="1"/>
    <col min="8" max="8" width="13.625" style="1" customWidth="1"/>
    <col min="9" max="9" width="9.375" style="1" customWidth="1"/>
    <col min="10" max="10" width="12.5" style="1" customWidth="1"/>
    <col min="11" max="11" width="15.625" style="1" customWidth="1"/>
    <col min="12" max="12" width="13.625" style="1" customWidth="1"/>
    <col min="13" max="13" width="10.625" style="1" customWidth="1"/>
    <col min="14" max="14" width="14.5" style="1" customWidth="1"/>
    <col min="15" max="15" width="14.625" style="1" customWidth="1"/>
    <col min="16" max="16" width="15.625" style="1" customWidth="1"/>
    <col min="17" max="17" width="13.625" style="1" customWidth="1"/>
    <col min="18" max="18" width="14" style="1" customWidth="1"/>
    <col min="19" max="19" width="15.625" style="1" customWidth="1"/>
    <col min="20" max="20" width="14.25" style="1" customWidth="1"/>
    <col min="21" max="23" width="15.625" style="1" customWidth="1"/>
    <col min="24" max="24" width="2.125" style="1" customWidth="1"/>
    <col min="25" max="40" width="3.625" style="1" customWidth="1"/>
    <col min="41" max="654" width="2.625" style="1" customWidth="1"/>
    <col min="655" max="16384" width="9" style="1"/>
  </cols>
  <sheetData>
    <row r="1" spans="2:22" ht="18" customHeight="1">
      <c r="B1" s="4" t="s">
        <v>33</v>
      </c>
    </row>
    <row r="2" spans="2:22" ht="18" customHeight="1"/>
    <row r="3" spans="2:22" ht="27" customHeight="1">
      <c r="B3" s="147" t="s">
        <v>20</v>
      </c>
      <c r="C3" s="147"/>
      <c r="D3" s="147"/>
      <c r="E3" s="147"/>
      <c r="F3" s="147"/>
      <c r="G3" s="147"/>
      <c r="H3" s="147"/>
      <c r="I3" s="147"/>
      <c r="J3" s="147"/>
      <c r="K3" s="147"/>
      <c r="L3" s="147"/>
      <c r="M3" s="147"/>
      <c r="N3" s="147"/>
      <c r="O3" s="147"/>
      <c r="P3" s="147"/>
      <c r="Q3" s="147"/>
      <c r="R3" s="147"/>
      <c r="S3" s="147"/>
      <c r="T3" s="147"/>
      <c r="U3" s="147"/>
      <c r="V3" s="147"/>
    </row>
    <row r="4" spans="2:22" ht="18" customHeight="1" thickBot="1"/>
    <row r="5" spans="2:22" ht="18" customHeight="1" thickBot="1">
      <c r="R5" s="28" t="s">
        <v>13</v>
      </c>
      <c r="S5" s="154" t="str">
        <f>'別紙様式２　事業実績報告書'!V7</f>
        <v>はこだてクラブ①</v>
      </c>
      <c r="T5" s="155"/>
    </row>
    <row r="6" spans="2:22" ht="18" customHeight="1" thickBot="1">
      <c r="B6" s="1" t="s">
        <v>89</v>
      </c>
    </row>
    <row r="7" spans="2:22" ht="27" customHeight="1">
      <c r="B7" s="156" t="s">
        <v>17</v>
      </c>
      <c r="C7" s="178" t="s">
        <v>18</v>
      </c>
      <c r="D7" s="179"/>
      <c r="E7" s="180"/>
      <c r="F7" s="148" t="s">
        <v>30</v>
      </c>
      <c r="G7" s="148" t="s">
        <v>29</v>
      </c>
      <c r="H7" s="148" t="s">
        <v>46</v>
      </c>
      <c r="I7" s="148" t="s">
        <v>40</v>
      </c>
      <c r="J7" s="151" t="s">
        <v>41</v>
      </c>
      <c r="K7" s="152"/>
      <c r="L7" s="153"/>
      <c r="M7" s="148" t="s">
        <v>45</v>
      </c>
      <c r="N7" s="148" t="s">
        <v>51</v>
      </c>
      <c r="O7" s="21" t="s">
        <v>90</v>
      </c>
      <c r="P7" s="20"/>
      <c r="Q7" s="22"/>
      <c r="R7" s="148" t="s">
        <v>54</v>
      </c>
      <c r="S7" s="148" t="s">
        <v>55</v>
      </c>
      <c r="T7" s="156" t="s">
        <v>47</v>
      </c>
    </row>
    <row r="8" spans="2:22" ht="27" customHeight="1">
      <c r="B8" s="157"/>
      <c r="C8" s="181"/>
      <c r="D8" s="182"/>
      <c r="E8" s="183"/>
      <c r="F8" s="149"/>
      <c r="G8" s="149"/>
      <c r="H8" s="149"/>
      <c r="I8" s="149"/>
      <c r="J8" s="162" t="s">
        <v>42</v>
      </c>
      <c r="K8" s="169" t="s">
        <v>43</v>
      </c>
      <c r="L8" s="174" t="s">
        <v>44</v>
      </c>
      <c r="M8" s="149"/>
      <c r="N8" s="149"/>
      <c r="O8" s="40"/>
      <c r="P8" s="176" t="s">
        <v>52</v>
      </c>
      <c r="Q8" s="167" t="s">
        <v>53</v>
      </c>
      <c r="R8" s="149"/>
      <c r="S8" s="149"/>
      <c r="T8" s="157"/>
    </row>
    <row r="9" spans="2:22" ht="15" customHeight="1" thickBot="1">
      <c r="B9" s="158"/>
      <c r="C9" s="184"/>
      <c r="D9" s="185"/>
      <c r="E9" s="186"/>
      <c r="F9" s="150"/>
      <c r="G9" s="150"/>
      <c r="H9" s="150"/>
      <c r="I9" s="150"/>
      <c r="J9" s="163"/>
      <c r="K9" s="170"/>
      <c r="L9" s="175"/>
      <c r="M9" s="150"/>
      <c r="N9" s="150"/>
      <c r="O9" s="23"/>
      <c r="P9" s="177"/>
      <c r="Q9" s="168"/>
      <c r="R9" s="150"/>
      <c r="S9" s="150"/>
      <c r="T9" s="158"/>
    </row>
    <row r="10" spans="2:22" ht="18" customHeight="1">
      <c r="B10" s="49"/>
      <c r="C10" s="164"/>
      <c r="D10" s="165"/>
      <c r="E10" s="166"/>
      <c r="F10" s="50"/>
      <c r="G10" s="50"/>
      <c r="H10" s="50"/>
      <c r="I10" s="51"/>
      <c r="J10" s="57"/>
      <c r="K10" s="78">
        <v>160</v>
      </c>
      <c r="L10" s="52"/>
      <c r="M10" s="53"/>
      <c r="N10" s="50"/>
      <c r="O10" s="54"/>
      <c r="P10" s="55"/>
      <c r="Q10" s="56"/>
      <c r="R10" s="148"/>
      <c r="S10" s="53"/>
      <c r="T10" s="50"/>
    </row>
    <row r="11" spans="2:22" ht="18" customHeight="1">
      <c r="B11" s="19">
        <v>1</v>
      </c>
      <c r="C11" s="159" t="s">
        <v>80</v>
      </c>
      <c r="D11" s="160"/>
      <c r="E11" s="161"/>
      <c r="F11" s="73" t="s">
        <v>84</v>
      </c>
      <c r="G11" s="74" t="s">
        <v>86</v>
      </c>
      <c r="H11" s="43">
        <v>11000</v>
      </c>
      <c r="I11" s="44">
        <f t="shared" ref="I11:I26" si="0">IF(G11="常勤職員",1,"")</f>
        <v>1</v>
      </c>
      <c r="J11" s="76">
        <v>160</v>
      </c>
      <c r="K11" s="16">
        <f t="shared" ref="K11:K19" si="1">$K$10</f>
        <v>160</v>
      </c>
      <c r="L11" s="26">
        <f>IFERROR(ROUND(J11/K11,1),"")</f>
        <v>1</v>
      </c>
      <c r="M11" s="79">
        <v>12</v>
      </c>
      <c r="N11" s="47">
        <f t="shared" ref="N11:N40" si="2">IFERROR(IF(G11="常勤職員",H11*I11*M11,H11*L11*M11),"")</f>
        <v>132000</v>
      </c>
      <c r="O11" s="80">
        <v>120000</v>
      </c>
      <c r="P11" s="81">
        <v>120000</v>
      </c>
      <c r="Q11" s="82">
        <v>0</v>
      </c>
      <c r="R11" s="149"/>
      <c r="S11" s="36">
        <f>IFERROR(ROUND(O11/M11,0),"")</f>
        <v>10000</v>
      </c>
      <c r="T11" s="71"/>
    </row>
    <row r="12" spans="2:22" ht="18" customHeight="1">
      <c r="B12" s="17">
        <v>2</v>
      </c>
      <c r="C12" s="144" t="s">
        <v>81</v>
      </c>
      <c r="D12" s="145"/>
      <c r="E12" s="146"/>
      <c r="F12" s="73" t="s">
        <v>84</v>
      </c>
      <c r="G12" s="75" t="s">
        <v>87</v>
      </c>
      <c r="H12" s="43">
        <v>11000</v>
      </c>
      <c r="I12" s="45" t="str">
        <f t="shared" si="0"/>
        <v/>
      </c>
      <c r="J12" s="77">
        <v>100</v>
      </c>
      <c r="K12" s="16">
        <f t="shared" si="1"/>
        <v>160</v>
      </c>
      <c r="L12" s="27">
        <f t="shared" ref="L12:L18" si="3">IFERROR(ROUND(J12/K12,1),"")</f>
        <v>0.6</v>
      </c>
      <c r="M12" s="79">
        <v>12</v>
      </c>
      <c r="N12" s="48">
        <f t="shared" si="2"/>
        <v>79200</v>
      </c>
      <c r="O12" s="83">
        <v>72000</v>
      </c>
      <c r="P12" s="84">
        <v>72000</v>
      </c>
      <c r="Q12" s="85">
        <v>0</v>
      </c>
      <c r="R12" s="149"/>
      <c r="S12" s="37">
        <f t="shared" ref="S12:S41" si="4">IFERROR(ROUND(O12/M12,0),"")</f>
        <v>6000</v>
      </c>
      <c r="T12" s="72"/>
    </row>
    <row r="13" spans="2:22" ht="18" customHeight="1">
      <c r="B13" s="17">
        <v>3</v>
      </c>
      <c r="C13" s="144" t="s">
        <v>82</v>
      </c>
      <c r="D13" s="145"/>
      <c r="E13" s="146"/>
      <c r="F13" s="73" t="s">
        <v>85</v>
      </c>
      <c r="G13" s="75" t="s">
        <v>87</v>
      </c>
      <c r="H13" s="43">
        <v>11000</v>
      </c>
      <c r="I13" s="45" t="str">
        <f t="shared" si="0"/>
        <v/>
      </c>
      <c r="J13" s="77">
        <v>90</v>
      </c>
      <c r="K13" s="16">
        <f t="shared" si="1"/>
        <v>160</v>
      </c>
      <c r="L13" s="27">
        <f t="shared" si="3"/>
        <v>0.6</v>
      </c>
      <c r="M13" s="79">
        <v>3</v>
      </c>
      <c r="N13" s="48">
        <f t="shared" si="2"/>
        <v>19800</v>
      </c>
      <c r="O13" s="83">
        <v>18000</v>
      </c>
      <c r="P13" s="84">
        <v>18000</v>
      </c>
      <c r="Q13" s="85">
        <v>0</v>
      </c>
      <c r="R13" s="149"/>
      <c r="S13" s="37">
        <f t="shared" si="4"/>
        <v>6000</v>
      </c>
      <c r="T13" s="86" t="s">
        <v>88</v>
      </c>
    </row>
    <row r="14" spans="2:22" ht="18" customHeight="1">
      <c r="B14" s="17">
        <v>4</v>
      </c>
      <c r="C14" s="144" t="s">
        <v>83</v>
      </c>
      <c r="D14" s="145"/>
      <c r="E14" s="146"/>
      <c r="F14" s="73" t="s">
        <v>85</v>
      </c>
      <c r="G14" s="75" t="s">
        <v>87</v>
      </c>
      <c r="H14" s="43">
        <v>11000</v>
      </c>
      <c r="I14" s="45" t="str">
        <f t="shared" si="0"/>
        <v/>
      </c>
      <c r="J14" s="77">
        <v>80</v>
      </c>
      <c r="K14" s="16">
        <f t="shared" si="1"/>
        <v>160</v>
      </c>
      <c r="L14" s="27">
        <f t="shared" si="3"/>
        <v>0.5</v>
      </c>
      <c r="M14" s="79">
        <v>12</v>
      </c>
      <c r="N14" s="48">
        <f t="shared" si="2"/>
        <v>66000</v>
      </c>
      <c r="O14" s="83">
        <v>60000</v>
      </c>
      <c r="P14" s="84">
        <v>60000</v>
      </c>
      <c r="Q14" s="85">
        <v>0</v>
      </c>
      <c r="R14" s="149"/>
      <c r="S14" s="37">
        <f t="shared" si="4"/>
        <v>5000</v>
      </c>
      <c r="T14" s="72"/>
    </row>
    <row r="15" spans="2:22" ht="18" customHeight="1">
      <c r="B15" s="17">
        <v>5</v>
      </c>
      <c r="C15" s="141"/>
      <c r="D15" s="142"/>
      <c r="E15" s="143"/>
      <c r="F15" s="63"/>
      <c r="G15" s="64"/>
      <c r="H15" s="43">
        <v>11000</v>
      </c>
      <c r="I15" s="45" t="str">
        <f t="shared" si="0"/>
        <v/>
      </c>
      <c r="J15" s="65"/>
      <c r="K15" s="16">
        <f t="shared" si="1"/>
        <v>160</v>
      </c>
      <c r="L15" s="27">
        <f t="shared" si="3"/>
        <v>0</v>
      </c>
      <c r="M15" s="66"/>
      <c r="N15" s="48">
        <f t="shared" si="2"/>
        <v>0</v>
      </c>
      <c r="O15" s="67"/>
      <c r="P15" s="68"/>
      <c r="Q15" s="69"/>
      <c r="R15" s="149"/>
      <c r="S15" s="37" t="str">
        <f t="shared" si="4"/>
        <v/>
      </c>
      <c r="T15" s="72"/>
    </row>
    <row r="16" spans="2:22" ht="18" customHeight="1">
      <c r="B16" s="17">
        <v>6</v>
      </c>
      <c r="C16" s="141"/>
      <c r="D16" s="142"/>
      <c r="E16" s="143"/>
      <c r="F16" s="63"/>
      <c r="G16" s="64"/>
      <c r="H16" s="43">
        <v>11000</v>
      </c>
      <c r="I16" s="45" t="str">
        <f t="shared" si="0"/>
        <v/>
      </c>
      <c r="J16" s="65"/>
      <c r="K16" s="16">
        <f t="shared" si="1"/>
        <v>160</v>
      </c>
      <c r="L16" s="27">
        <f t="shared" si="3"/>
        <v>0</v>
      </c>
      <c r="M16" s="66"/>
      <c r="N16" s="48">
        <f t="shared" si="2"/>
        <v>0</v>
      </c>
      <c r="O16" s="67"/>
      <c r="P16" s="68"/>
      <c r="Q16" s="69"/>
      <c r="R16" s="149"/>
      <c r="S16" s="37" t="str">
        <f t="shared" si="4"/>
        <v/>
      </c>
      <c r="T16" s="72"/>
    </row>
    <row r="17" spans="1:20" ht="18" customHeight="1">
      <c r="B17" s="17">
        <v>7</v>
      </c>
      <c r="C17" s="141"/>
      <c r="D17" s="142"/>
      <c r="E17" s="143"/>
      <c r="F17" s="63"/>
      <c r="G17" s="64"/>
      <c r="H17" s="43">
        <v>11000</v>
      </c>
      <c r="I17" s="45" t="str">
        <f t="shared" si="0"/>
        <v/>
      </c>
      <c r="J17" s="65"/>
      <c r="K17" s="16">
        <f t="shared" si="1"/>
        <v>160</v>
      </c>
      <c r="L17" s="27">
        <f t="shared" si="3"/>
        <v>0</v>
      </c>
      <c r="M17" s="66"/>
      <c r="N17" s="48">
        <f t="shared" si="2"/>
        <v>0</v>
      </c>
      <c r="O17" s="67"/>
      <c r="P17" s="68"/>
      <c r="Q17" s="69"/>
      <c r="R17" s="149"/>
      <c r="S17" s="37" t="str">
        <f t="shared" si="4"/>
        <v/>
      </c>
      <c r="T17" s="72"/>
    </row>
    <row r="18" spans="1:20" ht="18" customHeight="1">
      <c r="B18" s="17">
        <v>8</v>
      </c>
      <c r="C18" s="141"/>
      <c r="D18" s="142"/>
      <c r="E18" s="143"/>
      <c r="F18" s="63"/>
      <c r="G18" s="64"/>
      <c r="H18" s="43">
        <v>11000</v>
      </c>
      <c r="I18" s="45" t="str">
        <f t="shared" si="0"/>
        <v/>
      </c>
      <c r="J18" s="65"/>
      <c r="K18" s="16">
        <f t="shared" si="1"/>
        <v>160</v>
      </c>
      <c r="L18" s="27">
        <f t="shared" si="3"/>
        <v>0</v>
      </c>
      <c r="M18" s="66"/>
      <c r="N18" s="48">
        <f t="shared" si="2"/>
        <v>0</v>
      </c>
      <c r="O18" s="67"/>
      <c r="P18" s="68"/>
      <c r="Q18" s="69"/>
      <c r="R18" s="149"/>
      <c r="S18" s="37" t="str">
        <f t="shared" si="4"/>
        <v/>
      </c>
      <c r="T18" s="72"/>
    </row>
    <row r="19" spans="1:20" ht="18" customHeight="1">
      <c r="B19" s="17">
        <v>9</v>
      </c>
      <c r="C19" s="141"/>
      <c r="D19" s="142"/>
      <c r="E19" s="143"/>
      <c r="F19" s="63"/>
      <c r="G19" s="64"/>
      <c r="H19" s="43">
        <v>11000</v>
      </c>
      <c r="I19" s="45" t="str">
        <f t="shared" si="0"/>
        <v/>
      </c>
      <c r="J19" s="65"/>
      <c r="K19" s="16">
        <f t="shared" si="1"/>
        <v>160</v>
      </c>
      <c r="L19" s="27">
        <f t="shared" ref="L19:L40" si="5">IFERROR(ROUND(J19/K19,1),"")</f>
        <v>0</v>
      </c>
      <c r="M19" s="66"/>
      <c r="N19" s="48">
        <f t="shared" si="2"/>
        <v>0</v>
      </c>
      <c r="O19" s="67"/>
      <c r="P19" s="68"/>
      <c r="Q19" s="69"/>
      <c r="R19" s="149"/>
      <c r="S19" s="37" t="str">
        <f t="shared" si="4"/>
        <v/>
      </c>
      <c r="T19" s="72"/>
    </row>
    <row r="20" spans="1:20" ht="18" customHeight="1">
      <c r="B20" s="17">
        <v>10</v>
      </c>
      <c r="C20" s="141"/>
      <c r="D20" s="142"/>
      <c r="E20" s="143"/>
      <c r="F20" s="63"/>
      <c r="G20" s="64"/>
      <c r="H20" s="43">
        <v>11000</v>
      </c>
      <c r="I20" s="45" t="str">
        <f t="shared" si="0"/>
        <v/>
      </c>
      <c r="J20" s="65"/>
      <c r="K20" s="16">
        <f t="shared" ref="K20:K40" si="6">$K$10</f>
        <v>160</v>
      </c>
      <c r="L20" s="27">
        <f t="shared" si="5"/>
        <v>0</v>
      </c>
      <c r="M20" s="66"/>
      <c r="N20" s="48">
        <f t="shared" si="2"/>
        <v>0</v>
      </c>
      <c r="O20" s="67"/>
      <c r="P20" s="68"/>
      <c r="Q20" s="69"/>
      <c r="R20" s="149"/>
      <c r="S20" s="37" t="str">
        <f t="shared" si="4"/>
        <v/>
      </c>
      <c r="T20" s="72"/>
    </row>
    <row r="21" spans="1:20" ht="18" customHeight="1">
      <c r="B21" s="17">
        <v>11</v>
      </c>
      <c r="C21" s="141"/>
      <c r="D21" s="142"/>
      <c r="E21" s="143"/>
      <c r="F21" s="63"/>
      <c r="G21" s="64"/>
      <c r="H21" s="43">
        <v>11000</v>
      </c>
      <c r="I21" s="45" t="str">
        <f t="shared" si="0"/>
        <v/>
      </c>
      <c r="J21" s="65"/>
      <c r="K21" s="16">
        <f t="shared" si="6"/>
        <v>160</v>
      </c>
      <c r="L21" s="27">
        <f t="shared" si="5"/>
        <v>0</v>
      </c>
      <c r="M21" s="66"/>
      <c r="N21" s="48">
        <f t="shared" si="2"/>
        <v>0</v>
      </c>
      <c r="O21" s="67"/>
      <c r="P21" s="68"/>
      <c r="Q21" s="69"/>
      <c r="R21" s="149"/>
      <c r="S21" s="37" t="str">
        <f t="shared" ref="S21:S28" si="7">IFERROR(ROUND(O21/M21,0),"")</f>
        <v/>
      </c>
      <c r="T21" s="72"/>
    </row>
    <row r="22" spans="1:20" ht="18" customHeight="1">
      <c r="B22" s="17">
        <v>12</v>
      </c>
      <c r="C22" s="141"/>
      <c r="D22" s="142"/>
      <c r="E22" s="143"/>
      <c r="F22" s="63"/>
      <c r="G22" s="64"/>
      <c r="H22" s="43">
        <v>11000</v>
      </c>
      <c r="I22" s="45" t="str">
        <f t="shared" si="0"/>
        <v/>
      </c>
      <c r="J22" s="65"/>
      <c r="K22" s="16">
        <f t="shared" si="6"/>
        <v>160</v>
      </c>
      <c r="L22" s="27">
        <f t="shared" si="5"/>
        <v>0</v>
      </c>
      <c r="M22" s="66"/>
      <c r="N22" s="48">
        <f t="shared" si="2"/>
        <v>0</v>
      </c>
      <c r="O22" s="67"/>
      <c r="P22" s="68"/>
      <c r="Q22" s="69"/>
      <c r="R22" s="149"/>
      <c r="S22" s="37" t="str">
        <f t="shared" si="7"/>
        <v/>
      </c>
      <c r="T22" s="72"/>
    </row>
    <row r="23" spans="1:20" ht="18" customHeight="1">
      <c r="A23" s="60" t="e">
        <f>+#REF!</f>
        <v>#REF!</v>
      </c>
      <c r="B23" s="17">
        <v>13</v>
      </c>
      <c r="C23" s="141"/>
      <c r="D23" s="142"/>
      <c r="E23" s="143"/>
      <c r="F23" s="63"/>
      <c r="G23" s="64"/>
      <c r="H23" s="43">
        <v>11000</v>
      </c>
      <c r="I23" s="45" t="str">
        <f t="shared" si="0"/>
        <v/>
      </c>
      <c r="J23" s="65"/>
      <c r="K23" s="16">
        <f t="shared" si="6"/>
        <v>160</v>
      </c>
      <c r="L23" s="27">
        <f t="shared" si="5"/>
        <v>0</v>
      </c>
      <c r="M23" s="66"/>
      <c r="N23" s="48">
        <f t="shared" si="2"/>
        <v>0</v>
      </c>
      <c r="O23" s="67"/>
      <c r="P23" s="68"/>
      <c r="Q23" s="69"/>
      <c r="R23" s="149"/>
      <c r="S23" s="37" t="str">
        <f t="shared" si="7"/>
        <v/>
      </c>
      <c r="T23" s="72"/>
    </row>
    <row r="24" spans="1:20" ht="18" customHeight="1">
      <c r="B24" s="17">
        <v>14</v>
      </c>
      <c r="C24" s="141"/>
      <c r="D24" s="142"/>
      <c r="E24" s="143"/>
      <c r="F24" s="63"/>
      <c r="G24" s="64"/>
      <c r="H24" s="43">
        <v>11000</v>
      </c>
      <c r="I24" s="45" t="str">
        <f t="shared" si="0"/>
        <v/>
      </c>
      <c r="J24" s="65"/>
      <c r="K24" s="16">
        <f t="shared" si="6"/>
        <v>160</v>
      </c>
      <c r="L24" s="27">
        <f t="shared" si="5"/>
        <v>0</v>
      </c>
      <c r="M24" s="66"/>
      <c r="N24" s="48">
        <f t="shared" si="2"/>
        <v>0</v>
      </c>
      <c r="O24" s="67"/>
      <c r="P24" s="68"/>
      <c r="Q24" s="69"/>
      <c r="R24" s="149"/>
      <c r="S24" s="37" t="str">
        <f t="shared" si="7"/>
        <v/>
      </c>
      <c r="T24" s="72"/>
    </row>
    <row r="25" spans="1:20" ht="18" customHeight="1">
      <c r="B25" s="17">
        <v>15</v>
      </c>
      <c r="C25" s="141"/>
      <c r="D25" s="142"/>
      <c r="E25" s="143"/>
      <c r="F25" s="63"/>
      <c r="G25" s="64"/>
      <c r="H25" s="43">
        <v>11000</v>
      </c>
      <c r="I25" s="45" t="str">
        <f t="shared" si="0"/>
        <v/>
      </c>
      <c r="J25" s="65"/>
      <c r="K25" s="16">
        <f t="shared" si="6"/>
        <v>160</v>
      </c>
      <c r="L25" s="27">
        <f t="shared" si="5"/>
        <v>0</v>
      </c>
      <c r="M25" s="66"/>
      <c r="N25" s="48">
        <f t="shared" si="2"/>
        <v>0</v>
      </c>
      <c r="O25" s="67"/>
      <c r="P25" s="68"/>
      <c r="Q25" s="69"/>
      <c r="R25" s="149"/>
      <c r="S25" s="37" t="str">
        <f t="shared" si="7"/>
        <v/>
      </c>
      <c r="T25" s="72"/>
    </row>
    <row r="26" spans="1:20" ht="18" customHeight="1">
      <c r="B26" s="17">
        <v>16</v>
      </c>
      <c r="C26" s="141"/>
      <c r="D26" s="142"/>
      <c r="E26" s="143"/>
      <c r="F26" s="63"/>
      <c r="G26" s="64"/>
      <c r="H26" s="43">
        <v>11000</v>
      </c>
      <c r="I26" s="45" t="str">
        <f t="shared" si="0"/>
        <v/>
      </c>
      <c r="J26" s="65"/>
      <c r="K26" s="16">
        <f t="shared" si="6"/>
        <v>160</v>
      </c>
      <c r="L26" s="27">
        <f t="shared" si="5"/>
        <v>0</v>
      </c>
      <c r="M26" s="66"/>
      <c r="N26" s="48">
        <f t="shared" si="2"/>
        <v>0</v>
      </c>
      <c r="O26" s="67"/>
      <c r="P26" s="68"/>
      <c r="Q26" s="69"/>
      <c r="R26" s="149"/>
      <c r="S26" s="37" t="str">
        <f t="shared" si="7"/>
        <v/>
      </c>
      <c r="T26" s="72"/>
    </row>
    <row r="27" spans="1:20" ht="18" customHeight="1">
      <c r="B27" s="17">
        <v>17</v>
      </c>
      <c r="C27" s="141"/>
      <c r="D27" s="142"/>
      <c r="E27" s="143"/>
      <c r="F27" s="63"/>
      <c r="G27" s="64"/>
      <c r="H27" s="43">
        <v>11000</v>
      </c>
      <c r="I27" s="45" t="str">
        <f t="shared" ref="I27:I40" si="8">IF(G27="常勤職員",1,"")</f>
        <v/>
      </c>
      <c r="J27" s="65"/>
      <c r="K27" s="16">
        <f t="shared" si="6"/>
        <v>160</v>
      </c>
      <c r="L27" s="27">
        <f t="shared" si="5"/>
        <v>0</v>
      </c>
      <c r="M27" s="66"/>
      <c r="N27" s="48">
        <f t="shared" si="2"/>
        <v>0</v>
      </c>
      <c r="O27" s="67"/>
      <c r="P27" s="68"/>
      <c r="Q27" s="69"/>
      <c r="R27" s="149"/>
      <c r="S27" s="37" t="str">
        <f t="shared" si="7"/>
        <v/>
      </c>
      <c r="T27" s="72"/>
    </row>
    <row r="28" spans="1:20" ht="18" customHeight="1">
      <c r="B28" s="17">
        <v>18</v>
      </c>
      <c r="C28" s="141"/>
      <c r="D28" s="142"/>
      <c r="E28" s="143"/>
      <c r="F28" s="63"/>
      <c r="G28" s="64"/>
      <c r="H28" s="43">
        <v>11000</v>
      </c>
      <c r="I28" s="45" t="str">
        <f t="shared" si="8"/>
        <v/>
      </c>
      <c r="J28" s="65"/>
      <c r="K28" s="16">
        <f t="shared" si="6"/>
        <v>160</v>
      </c>
      <c r="L28" s="27">
        <f t="shared" si="5"/>
        <v>0</v>
      </c>
      <c r="M28" s="66"/>
      <c r="N28" s="48">
        <f t="shared" si="2"/>
        <v>0</v>
      </c>
      <c r="O28" s="67"/>
      <c r="P28" s="68"/>
      <c r="Q28" s="69"/>
      <c r="R28" s="149"/>
      <c r="S28" s="37" t="str">
        <f t="shared" si="7"/>
        <v/>
      </c>
      <c r="T28" s="72"/>
    </row>
    <row r="29" spans="1:20" ht="18" customHeight="1">
      <c r="B29" s="17">
        <v>19</v>
      </c>
      <c r="C29" s="141"/>
      <c r="D29" s="142"/>
      <c r="E29" s="143"/>
      <c r="F29" s="63"/>
      <c r="G29" s="64"/>
      <c r="H29" s="43">
        <v>11000</v>
      </c>
      <c r="I29" s="45" t="str">
        <f t="shared" si="8"/>
        <v/>
      </c>
      <c r="J29" s="65"/>
      <c r="K29" s="16">
        <f t="shared" si="6"/>
        <v>160</v>
      </c>
      <c r="L29" s="27">
        <f t="shared" si="5"/>
        <v>0</v>
      </c>
      <c r="M29" s="66"/>
      <c r="N29" s="48">
        <f t="shared" si="2"/>
        <v>0</v>
      </c>
      <c r="O29" s="67"/>
      <c r="P29" s="68"/>
      <c r="Q29" s="69"/>
      <c r="R29" s="149"/>
      <c r="S29" s="37" t="str">
        <f t="shared" si="4"/>
        <v/>
      </c>
      <c r="T29" s="72"/>
    </row>
    <row r="30" spans="1:20" ht="18" customHeight="1">
      <c r="B30" s="17">
        <v>20</v>
      </c>
      <c r="C30" s="141"/>
      <c r="D30" s="142"/>
      <c r="E30" s="143"/>
      <c r="F30" s="63"/>
      <c r="G30" s="64"/>
      <c r="H30" s="43">
        <v>11000</v>
      </c>
      <c r="I30" s="45" t="str">
        <f t="shared" si="8"/>
        <v/>
      </c>
      <c r="J30" s="65"/>
      <c r="K30" s="16">
        <f t="shared" si="6"/>
        <v>160</v>
      </c>
      <c r="L30" s="27">
        <f t="shared" si="5"/>
        <v>0</v>
      </c>
      <c r="M30" s="66"/>
      <c r="N30" s="48">
        <f t="shared" si="2"/>
        <v>0</v>
      </c>
      <c r="O30" s="67"/>
      <c r="P30" s="68"/>
      <c r="Q30" s="69"/>
      <c r="R30" s="149"/>
      <c r="S30" s="37" t="str">
        <f t="shared" si="4"/>
        <v/>
      </c>
      <c r="T30" s="72"/>
    </row>
    <row r="31" spans="1:20" ht="18" customHeight="1">
      <c r="B31" s="17">
        <v>21</v>
      </c>
      <c r="C31" s="141"/>
      <c r="D31" s="142"/>
      <c r="E31" s="143"/>
      <c r="F31" s="63"/>
      <c r="G31" s="64"/>
      <c r="H31" s="43">
        <v>11000</v>
      </c>
      <c r="I31" s="45" t="str">
        <f t="shared" si="8"/>
        <v/>
      </c>
      <c r="J31" s="65"/>
      <c r="K31" s="16">
        <f t="shared" si="6"/>
        <v>160</v>
      </c>
      <c r="L31" s="27">
        <f t="shared" si="5"/>
        <v>0</v>
      </c>
      <c r="M31" s="66"/>
      <c r="N31" s="48">
        <f t="shared" si="2"/>
        <v>0</v>
      </c>
      <c r="O31" s="67"/>
      <c r="P31" s="68"/>
      <c r="Q31" s="69"/>
      <c r="R31" s="149"/>
      <c r="S31" s="37" t="str">
        <f t="shared" si="4"/>
        <v/>
      </c>
      <c r="T31" s="72"/>
    </row>
    <row r="32" spans="1:20" ht="18" customHeight="1">
      <c r="B32" s="17">
        <v>22</v>
      </c>
      <c r="C32" s="141"/>
      <c r="D32" s="142"/>
      <c r="E32" s="143"/>
      <c r="F32" s="63"/>
      <c r="G32" s="64"/>
      <c r="H32" s="43">
        <v>11000</v>
      </c>
      <c r="I32" s="45" t="str">
        <f t="shared" si="8"/>
        <v/>
      </c>
      <c r="J32" s="65"/>
      <c r="K32" s="16">
        <f t="shared" si="6"/>
        <v>160</v>
      </c>
      <c r="L32" s="27">
        <f t="shared" si="5"/>
        <v>0</v>
      </c>
      <c r="M32" s="66"/>
      <c r="N32" s="48">
        <f t="shared" si="2"/>
        <v>0</v>
      </c>
      <c r="O32" s="67"/>
      <c r="P32" s="68"/>
      <c r="Q32" s="69"/>
      <c r="R32" s="149"/>
      <c r="S32" s="37" t="str">
        <f t="shared" si="4"/>
        <v/>
      </c>
      <c r="T32" s="72"/>
    </row>
    <row r="33" spans="2:20" ht="18" customHeight="1">
      <c r="B33" s="17">
        <v>23</v>
      </c>
      <c r="C33" s="141"/>
      <c r="D33" s="142"/>
      <c r="E33" s="143"/>
      <c r="F33" s="63"/>
      <c r="G33" s="64"/>
      <c r="H33" s="43">
        <v>11000</v>
      </c>
      <c r="I33" s="45" t="str">
        <f t="shared" si="8"/>
        <v/>
      </c>
      <c r="J33" s="65"/>
      <c r="K33" s="16">
        <f t="shared" si="6"/>
        <v>160</v>
      </c>
      <c r="L33" s="27">
        <f t="shared" si="5"/>
        <v>0</v>
      </c>
      <c r="M33" s="66"/>
      <c r="N33" s="48">
        <f t="shared" si="2"/>
        <v>0</v>
      </c>
      <c r="O33" s="67"/>
      <c r="P33" s="68"/>
      <c r="Q33" s="69"/>
      <c r="R33" s="149"/>
      <c r="S33" s="37" t="str">
        <f t="shared" si="4"/>
        <v/>
      </c>
      <c r="T33" s="72"/>
    </row>
    <row r="34" spans="2:20" ht="18" customHeight="1">
      <c r="B34" s="17">
        <v>24</v>
      </c>
      <c r="C34" s="141"/>
      <c r="D34" s="142"/>
      <c r="E34" s="143"/>
      <c r="F34" s="63"/>
      <c r="G34" s="64"/>
      <c r="H34" s="43">
        <v>11000</v>
      </c>
      <c r="I34" s="45" t="str">
        <f t="shared" si="8"/>
        <v/>
      </c>
      <c r="J34" s="65"/>
      <c r="K34" s="16">
        <f t="shared" si="6"/>
        <v>160</v>
      </c>
      <c r="L34" s="27">
        <f t="shared" si="5"/>
        <v>0</v>
      </c>
      <c r="M34" s="66"/>
      <c r="N34" s="48">
        <f t="shared" si="2"/>
        <v>0</v>
      </c>
      <c r="O34" s="67"/>
      <c r="P34" s="68"/>
      <c r="Q34" s="69"/>
      <c r="R34" s="149"/>
      <c r="S34" s="37" t="str">
        <f t="shared" si="4"/>
        <v/>
      </c>
      <c r="T34" s="72"/>
    </row>
    <row r="35" spans="2:20" ht="18" customHeight="1">
      <c r="B35" s="17">
        <v>25</v>
      </c>
      <c r="C35" s="141"/>
      <c r="D35" s="142"/>
      <c r="E35" s="143"/>
      <c r="F35" s="63"/>
      <c r="G35" s="64"/>
      <c r="H35" s="43">
        <v>11000</v>
      </c>
      <c r="I35" s="45" t="str">
        <f t="shared" si="8"/>
        <v/>
      </c>
      <c r="J35" s="65"/>
      <c r="K35" s="16">
        <f t="shared" si="6"/>
        <v>160</v>
      </c>
      <c r="L35" s="27">
        <f t="shared" si="5"/>
        <v>0</v>
      </c>
      <c r="M35" s="66"/>
      <c r="N35" s="48">
        <f t="shared" si="2"/>
        <v>0</v>
      </c>
      <c r="O35" s="67"/>
      <c r="P35" s="68"/>
      <c r="Q35" s="69"/>
      <c r="R35" s="149"/>
      <c r="S35" s="37" t="str">
        <f t="shared" si="4"/>
        <v/>
      </c>
      <c r="T35" s="72"/>
    </row>
    <row r="36" spans="2:20" ht="18" customHeight="1">
      <c r="B36" s="17">
        <v>26</v>
      </c>
      <c r="C36" s="141"/>
      <c r="D36" s="142"/>
      <c r="E36" s="143"/>
      <c r="F36" s="63"/>
      <c r="G36" s="64"/>
      <c r="H36" s="43">
        <v>11000</v>
      </c>
      <c r="I36" s="45" t="str">
        <f t="shared" si="8"/>
        <v/>
      </c>
      <c r="J36" s="65"/>
      <c r="K36" s="16">
        <f t="shared" si="6"/>
        <v>160</v>
      </c>
      <c r="L36" s="27">
        <f t="shared" si="5"/>
        <v>0</v>
      </c>
      <c r="M36" s="66"/>
      <c r="N36" s="48">
        <f t="shared" si="2"/>
        <v>0</v>
      </c>
      <c r="O36" s="67"/>
      <c r="P36" s="68"/>
      <c r="Q36" s="69"/>
      <c r="R36" s="149"/>
      <c r="S36" s="37" t="str">
        <f t="shared" si="4"/>
        <v/>
      </c>
      <c r="T36" s="72"/>
    </row>
    <row r="37" spans="2:20" ht="18" customHeight="1">
      <c r="B37" s="17">
        <v>27</v>
      </c>
      <c r="C37" s="141"/>
      <c r="D37" s="142"/>
      <c r="E37" s="143"/>
      <c r="F37" s="63"/>
      <c r="G37" s="64"/>
      <c r="H37" s="43">
        <v>11000</v>
      </c>
      <c r="I37" s="45" t="str">
        <f t="shared" si="8"/>
        <v/>
      </c>
      <c r="J37" s="65"/>
      <c r="K37" s="16">
        <f t="shared" si="6"/>
        <v>160</v>
      </c>
      <c r="L37" s="27">
        <f t="shared" si="5"/>
        <v>0</v>
      </c>
      <c r="M37" s="66"/>
      <c r="N37" s="48">
        <f t="shared" si="2"/>
        <v>0</v>
      </c>
      <c r="O37" s="67"/>
      <c r="P37" s="68"/>
      <c r="Q37" s="69"/>
      <c r="R37" s="149"/>
      <c r="S37" s="37" t="str">
        <f t="shared" si="4"/>
        <v/>
      </c>
      <c r="T37" s="72"/>
    </row>
    <row r="38" spans="2:20" ht="18" customHeight="1">
      <c r="B38" s="17">
        <v>28</v>
      </c>
      <c r="C38" s="141"/>
      <c r="D38" s="142"/>
      <c r="E38" s="143"/>
      <c r="F38" s="63"/>
      <c r="G38" s="64"/>
      <c r="H38" s="43">
        <v>11000</v>
      </c>
      <c r="I38" s="45" t="str">
        <f t="shared" si="8"/>
        <v/>
      </c>
      <c r="J38" s="65"/>
      <c r="K38" s="16">
        <f t="shared" si="6"/>
        <v>160</v>
      </c>
      <c r="L38" s="27">
        <f t="shared" si="5"/>
        <v>0</v>
      </c>
      <c r="M38" s="66"/>
      <c r="N38" s="48">
        <f t="shared" si="2"/>
        <v>0</v>
      </c>
      <c r="O38" s="67"/>
      <c r="P38" s="68"/>
      <c r="Q38" s="69"/>
      <c r="R38" s="149"/>
      <c r="S38" s="37" t="str">
        <f t="shared" si="4"/>
        <v/>
      </c>
      <c r="T38" s="72"/>
    </row>
    <row r="39" spans="2:20" ht="18" customHeight="1">
      <c r="B39" s="17">
        <v>29</v>
      </c>
      <c r="C39" s="141"/>
      <c r="D39" s="142"/>
      <c r="E39" s="143"/>
      <c r="F39" s="63"/>
      <c r="G39" s="64"/>
      <c r="H39" s="43">
        <v>11000</v>
      </c>
      <c r="I39" s="45" t="str">
        <f t="shared" si="8"/>
        <v/>
      </c>
      <c r="J39" s="65"/>
      <c r="K39" s="16">
        <f t="shared" si="6"/>
        <v>160</v>
      </c>
      <c r="L39" s="27">
        <f t="shared" si="5"/>
        <v>0</v>
      </c>
      <c r="M39" s="66"/>
      <c r="N39" s="48">
        <f t="shared" si="2"/>
        <v>0</v>
      </c>
      <c r="O39" s="67"/>
      <c r="P39" s="68"/>
      <c r="Q39" s="69"/>
      <c r="R39" s="149"/>
      <c r="S39" s="37" t="str">
        <f t="shared" si="4"/>
        <v/>
      </c>
      <c r="T39" s="72"/>
    </row>
    <row r="40" spans="2:20" ht="18" customHeight="1" thickBot="1">
      <c r="B40" s="17">
        <v>30</v>
      </c>
      <c r="C40" s="141"/>
      <c r="D40" s="142"/>
      <c r="E40" s="143"/>
      <c r="F40" s="63"/>
      <c r="G40" s="64"/>
      <c r="H40" s="43">
        <v>11000</v>
      </c>
      <c r="I40" s="45" t="str">
        <f t="shared" si="8"/>
        <v/>
      </c>
      <c r="J40" s="65"/>
      <c r="K40" s="16">
        <f t="shared" si="6"/>
        <v>160</v>
      </c>
      <c r="L40" s="27">
        <f t="shared" si="5"/>
        <v>0</v>
      </c>
      <c r="M40" s="66"/>
      <c r="N40" s="48">
        <f t="shared" si="2"/>
        <v>0</v>
      </c>
      <c r="O40" s="67"/>
      <c r="P40" s="68"/>
      <c r="Q40" s="69"/>
      <c r="R40" s="150"/>
      <c r="S40" s="37" t="str">
        <f t="shared" si="4"/>
        <v/>
      </c>
      <c r="T40" s="72"/>
    </row>
    <row r="41" spans="2:20" ht="18" customHeight="1" thickBot="1">
      <c r="B41" s="171" t="s">
        <v>32</v>
      </c>
      <c r="C41" s="172"/>
      <c r="D41" s="172"/>
      <c r="E41" s="172"/>
      <c r="F41" s="172"/>
      <c r="G41" s="173"/>
      <c r="H41" s="42"/>
      <c r="I41" s="46">
        <f>SUM(I11:I40)</f>
        <v>1</v>
      </c>
      <c r="J41" s="58"/>
      <c r="K41" s="39"/>
      <c r="L41" s="41">
        <f t="shared" ref="L41:Q41" si="9">SUM(L11:L40)</f>
        <v>2.7</v>
      </c>
      <c r="M41" s="35">
        <f t="shared" si="9"/>
        <v>39</v>
      </c>
      <c r="N41" s="24">
        <f t="shared" si="9"/>
        <v>297000</v>
      </c>
      <c r="O41" s="24">
        <f t="shared" si="9"/>
        <v>270000</v>
      </c>
      <c r="P41" s="18">
        <f t="shared" si="9"/>
        <v>270000</v>
      </c>
      <c r="Q41" s="25">
        <f t="shared" si="9"/>
        <v>0</v>
      </c>
      <c r="R41" s="70">
        <v>40500</v>
      </c>
      <c r="S41" s="38">
        <f t="shared" si="4"/>
        <v>6923</v>
      </c>
      <c r="T41" s="59"/>
    </row>
    <row r="42" spans="2:20" ht="18" customHeight="1">
      <c r="B42" s="1" t="s">
        <v>19</v>
      </c>
    </row>
    <row r="43" spans="2:20" ht="18" customHeight="1">
      <c r="B43" s="1" t="s">
        <v>21</v>
      </c>
    </row>
    <row r="44" spans="2:20" ht="18" customHeight="1">
      <c r="B44" s="29" t="s">
        <v>22</v>
      </c>
    </row>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sheetData>
  <mergeCells count="52">
    <mergeCell ref="B41:G41"/>
    <mergeCell ref="S7:S9"/>
    <mergeCell ref="C37:E37"/>
    <mergeCell ref="L8:L9"/>
    <mergeCell ref="P8:P9"/>
    <mergeCell ref="B7:B9"/>
    <mergeCell ref="C7:E9"/>
    <mergeCell ref="F7:F9"/>
    <mergeCell ref="H7:H9"/>
    <mergeCell ref="I7:I9"/>
    <mergeCell ref="M7:M9"/>
    <mergeCell ref="C19:E19"/>
    <mergeCell ref="C20:E20"/>
    <mergeCell ref="C30:E30"/>
    <mergeCell ref="C22:E22"/>
    <mergeCell ref="C23:E23"/>
    <mergeCell ref="C12:E12"/>
    <mergeCell ref="C13:E13"/>
    <mergeCell ref="B3:V3"/>
    <mergeCell ref="G7:G9"/>
    <mergeCell ref="J7:L7"/>
    <mergeCell ref="S5:T5"/>
    <mergeCell ref="N7:N9"/>
    <mergeCell ref="T7:T9"/>
    <mergeCell ref="C11:E11"/>
    <mergeCell ref="J8:J9"/>
    <mergeCell ref="R7:R9"/>
    <mergeCell ref="C10:E10"/>
    <mergeCell ref="R10:R40"/>
    <mergeCell ref="Q8:Q9"/>
    <mergeCell ref="K8:K9"/>
    <mergeCell ref="C40:E40"/>
    <mergeCell ref="C14:E14"/>
    <mergeCell ref="C15:E15"/>
    <mergeCell ref="C16:E16"/>
    <mergeCell ref="C31:E31"/>
    <mergeCell ref="C18:E18"/>
    <mergeCell ref="C21:E21"/>
    <mergeCell ref="C17:E17"/>
    <mergeCell ref="C27:E27"/>
    <mergeCell ref="C28:E28"/>
    <mergeCell ref="C29:E29"/>
    <mergeCell ref="C24:E24"/>
    <mergeCell ref="C25:E25"/>
    <mergeCell ref="C26:E26"/>
    <mergeCell ref="C38:E38"/>
    <mergeCell ref="C39:E39"/>
    <mergeCell ref="C32:E32"/>
    <mergeCell ref="C35:E35"/>
    <mergeCell ref="C36:E36"/>
    <mergeCell ref="C33:E33"/>
    <mergeCell ref="C34:E34"/>
  </mergeCells>
  <phoneticPr fontId="1"/>
  <dataValidations count="3">
    <dataValidation type="list" allowBlank="1" showInputMessage="1" showErrorMessage="1" sqref="F11:F40" xr:uid="{00000000-0002-0000-0300-000000000000}">
      <formula1>"放課後児童支援員,補助員,育成支援の周辺業務を行う職員,その他"</formula1>
    </dataValidation>
    <dataValidation type="list" allowBlank="1" showInputMessage="1" showErrorMessage="1" sqref="G11:G40" xr:uid="{00000000-0002-0000-0300-000001000000}">
      <formula1>"常勤職員,非常勤職員"</formula1>
    </dataValidation>
    <dataValidation type="list" allowBlank="1" showInputMessage="1" showErrorMessage="1" sqref="M11:M40" xr:uid="{00000000-0002-0000-0300-000003000000}">
      <formula1>"1,2,3,4,5,6,7,8,9,10,11,12"</formula1>
    </dataValidation>
  </dataValidations>
  <printOptions horizontalCentered="1"/>
  <pageMargins left="0.23622047244094491" right="0.23622047244094491" top="0.55118110236220474" bottom="0.55118110236220474" header="0.31496062992125984" footer="0.31496062992125984"/>
  <pageSetup paperSize="9" scale="5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651"/>
  <sheetViews>
    <sheetView zoomScaleNormal="100" workbookViewId="0">
      <selection activeCell="N24" sqref="N24"/>
    </sheetView>
  </sheetViews>
  <sheetFormatPr defaultRowHeight="12.75"/>
  <cols>
    <col min="1" max="1" width="2.625" style="1" customWidth="1"/>
    <col min="2" max="2" width="25.75" style="7" customWidth="1"/>
    <col min="3" max="3" width="59.125" style="7" customWidth="1"/>
    <col min="4" max="171" width="2.625" style="1" customWidth="1"/>
    <col min="172" max="16384" width="9" style="1"/>
  </cols>
  <sheetData>
    <row r="1" spans="2:3" ht="18" customHeight="1">
      <c r="B1" s="30" t="s">
        <v>37</v>
      </c>
    </row>
    <row r="2" spans="2:3" ht="18" customHeight="1"/>
    <row r="3" spans="2:3" ht="18" customHeight="1"/>
    <row r="4" spans="2:3" ht="30" customHeight="1">
      <c r="B4" s="9" t="s">
        <v>23</v>
      </c>
      <c r="C4" s="8" t="s">
        <v>64</v>
      </c>
    </row>
    <row r="5" spans="2:3" ht="30" customHeight="1">
      <c r="B5" s="9" t="s">
        <v>49</v>
      </c>
      <c r="C5" s="8" t="s">
        <v>65</v>
      </c>
    </row>
    <row r="6" spans="2:3" ht="51">
      <c r="B6" s="9" t="s">
        <v>24</v>
      </c>
      <c r="C6" s="8" t="s">
        <v>66</v>
      </c>
    </row>
    <row r="7" spans="2:3" ht="63.75">
      <c r="B7" s="9" t="s">
        <v>25</v>
      </c>
      <c r="C7" s="8" t="s">
        <v>38</v>
      </c>
    </row>
    <row r="8" spans="2:3" ht="51">
      <c r="B8" s="9" t="s">
        <v>26</v>
      </c>
      <c r="C8" s="8" t="s">
        <v>48</v>
      </c>
    </row>
    <row r="9" spans="2:3" ht="30" customHeight="1">
      <c r="B9" s="9" t="s">
        <v>50</v>
      </c>
      <c r="C9" s="8" t="s">
        <v>67</v>
      </c>
    </row>
    <row r="10" spans="2:3" ht="51">
      <c r="B10" s="9" t="s">
        <v>35</v>
      </c>
      <c r="C10" s="8" t="s">
        <v>68</v>
      </c>
    </row>
    <row r="11" spans="2:3" ht="38.25">
      <c r="B11" s="9" t="s">
        <v>34</v>
      </c>
      <c r="C11" s="8" t="s">
        <v>39</v>
      </c>
    </row>
    <row r="12" spans="2:3" ht="102">
      <c r="B12" s="9" t="s">
        <v>27</v>
      </c>
      <c r="C12" s="8" t="s">
        <v>69</v>
      </c>
    </row>
    <row r="13" spans="2:3" ht="76.5">
      <c r="B13" s="9" t="s">
        <v>36</v>
      </c>
      <c r="C13" s="8" t="s">
        <v>70</v>
      </c>
    </row>
    <row r="14" spans="2:3" ht="76.5">
      <c r="B14" s="9" t="s">
        <v>71</v>
      </c>
      <c r="C14" s="8" t="s">
        <v>72</v>
      </c>
    </row>
    <row r="15" spans="2:3" ht="38.25">
      <c r="B15" s="9" t="s">
        <v>56</v>
      </c>
      <c r="C15" s="8" t="s">
        <v>57</v>
      </c>
    </row>
    <row r="16" spans="2:3"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sheetData>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別紙様式２　事業実績報告書</vt:lpstr>
      <vt:lpstr>別紙様式２別添１　賃金改善内訳 </vt:lpstr>
      <vt:lpstr>参考</vt:lpstr>
      <vt:lpstr>'別紙様式２　事業実績報告書'!Print_Area</vt:lpstr>
      <vt:lpstr>'別紙様式２別添１　賃金改善内訳 '!Print_Area</vt:lpstr>
      <vt:lpstr>'別紙様式２別添１　賃金改善内訳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健宏(konno-takehiro)</dc:creator>
  <cp:lastModifiedBy>水越　千晶</cp:lastModifiedBy>
  <cp:lastPrinted>2025-02-04T01:21:43Z</cp:lastPrinted>
  <dcterms:created xsi:type="dcterms:W3CDTF">2018-01-05T08:28:31Z</dcterms:created>
  <dcterms:modified xsi:type="dcterms:W3CDTF">2025-02-04T01:21:46Z</dcterms:modified>
</cp:coreProperties>
</file>