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2処遇改善・特例加算\2作成について（様式）\"/>
    </mc:Choice>
  </mc:AlternateContent>
  <xr:revisionPtr revIDLastSave="0" documentId="13_ncr:1_{6DBFB597-F169-4345-B2EA-5D2CDA5C0DDC}" xr6:coauthVersionLast="47" xr6:coauthVersionMax="47" xr10:uidLastSave="{00000000-0000-0000-0000-000000000000}"/>
  <bookViews>
    <workbookView xWindow="40920" yWindow="-120" windowWidth="29040" windowHeight="15840" tabRatio="910" activeTab="1" xr2:uid="{00000000-000D-0000-FFFF-FFFF00000000}"/>
  </bookViews>
  <sheets>
    <sheet name="別紙様式１　事業計画書" sheetId="1" r:id="rId1"/>
    <sheet name="別紙様式１別添　賃金改善内訳" sheetId="6" r:id="rId2"/>
    <sheet name="参考" sheetId="3" r:id="rId3"/>
  </sheets>
  <definedNames>
    <definedName name="aaaa">#REF!</definedName>
    <definedName name="bbbb">#REF!</definedName>
    <definedName name="_xlnm.Print_Area" localSheetId="0">'別紙様式１　事業計画書'!$A$1:$AI$33</definedName>
    <definedName name="_xlnm.Print_Area" localSheetId="1">'別紙様式１別添　賃金改善内訳'!$A$1:$T$43</definedName>
    <definedName name="_xlnm.Print_Titles" localSheetId="1">'別紙様式１別添　賃金改善内訳'!$1:$5</definedName>
    <definedName name="ss">#REF!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6" l="1"/>
  <c r="K10" i="6" l="1"/>
  <c r="L10" i="6" s="1"/>
  <c r="K31" i="6"/>
  <c r="K30" i="6"/>
  <c r="K29" i="6"/>
  <c r="K28" i="6"/>
  <c r="K27" i="6"/>
  <c r="K26" i="6"/>
  <c r="K25" i="6"/>
  <c r="K24" i="6"/>
  <c r="K23" i="6"/>
  <c r="K22" i="6"/>
  <c r="K21" i="6"/>
  <c r="K20" i="6"/>
  <c r="K19" i="6"/>
  <c r="K18" i="6"/>
  <c r="K17" i="6"/>
  <c r="K16" i="6"/>
  <c r="K15" i="6"/>
  <c r="K14" i="6"/>
  <c r="K13" i="6"/>
  <c r="K12" i="6"/>
  <c r="K11" i="6"/>
  <c r="K38" i="6"/>
  <c r="K39" i="6"/>
  <c r="K37" i="6"/>
  <c r="K36" i="6"/>
  <c r="K35" i="6"/>
  <c r="L35" i="6" s="1"/>
  <c r="K34" i="6"/>
  <c r="K33" i="6"/>
  <c r="K32" i="6"/>
  <c r="S19" i="6" l="1"/>
  <c r="S39" i="6"/>
  <c r="S38" i="6"/>
  <c r="S37" i="6"/>
  <c r="S36" i="6"/>
  <c r="S35" i="6"/>
  <c r="S34" i="6"/>
  <c r="S33" i="6"/>
  <c r="S32" i="6"/>
  <c r="S31" i="6"/>
  <c r="S30" i="6"/>
  <c r="S29" i="6"/>
  <c r="S28" i="6"/>
  <c r="S27" i="6"/>
  <c r="S26" i="6"/>
  <c r="S25" i="6"/>
  <c r="S24" i="6"/>
  <c r="S23" i="6"/>
  <c r="S22" i="6"/>
  <c r="S21" i="6"/>
  <c r="S20" i="6"/>
  <c r="S18" i="6"/>
  <c r="S17" i="6"/>
  <c r="S16" i="6"/>
  <c r="S15" i="6"/>
  <c r="S14" i="6"/>
  <c r="S13" i="6"/>
  <c r="S12" i="6"/>
  <c r="S11" i="6"/>
  <c r="S10" i="6"/>
  <c r="M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40" i="6" l="1"/>
  <c r="Q33" i="6" l="1"/>
  <c r="Q32" i="6"/>
  <c r="Q31" i="6"/>
  <c r="Q30" i="6"/>
  <c r="Q29" i="6"/>
  <c r="R18" i="1" l="1"/>
  <c r="Q35" i="6"/>
  <c r="Q34" i="6"/>
  <c r="Q28" i="6"/>
  <c r="Q27" i="6"/>
  <c r="Q26" i="6"/>
  <c r="Q25" i="6"/>
  <c r="P40" i="6" l="1"/>
  <c r="R16" i="1" s="1"/>
  <c r="O40" i="6"/>
  <c r="S40" i="6" s="1"/>
  <c r="Q39" i="6"/>
  <c r="Q38" i="6"/>
  <c r="Q37" i="6"/>
  <c r="Q36" i="6"/>
  <c r="Q24" i="6"/>
  <c r="Q23" i="6"/>
  <c r="Q22" i="6"/>
  <c r="Q21" i="6"/>
  <c r="Q20" i="6"/>
  <c r="Q19" i="6"/>
  <c r="Q18" i="6"/>
  <c r="Q17" i="6"/>
  <c r="Q16" i="6"/>
  <c r="Q15" i="6"/>
  <c r="Q14" i="6"/>
  <c r="Q13" i="6"/>
  <c r="Q12" i="6"/>
  <c r="Q11" i="6"/>
  <c r="R15" i="1" l="1"/>
  <c r="Q40" i="6"/>
  <c r="R17" i="1" l="1"/>
  <c r="AM15" i="1" s="1"/>
  <c r="S5" i="6"/>
  <c r="AA30" i="1" l="1"/>
  <c r="L12" i="6" l="1"/>
  <c r="N12" i="6" s="1"/>
  <c r="L38" i="6"/>
  <c r="N38" i="6" s="1"/>
  <c r="L18" i="6"/>
  <c r="N18" i="6" s="1"/>
  <c r="L15" i="6"/>
  <c r="N15" i="6" s="1"/>
  <c r="L25" i="6"/>
  <c r="N25" i="6" s="1"/>
  <c r="L31" i="6"/>
  <c r="N31" i="6" s="1"/>
  <c r="L32" i="6"/>
  <c r="N32" i="6" s="1"/>
  <c r="L16" i="6"/>
  <c r="N16" i="6" s="1"/>
  <c r="L34" i="6"/>
  <c r="N34" i="6" s="1"/>
  <c r="L14" i="6"/>
  <c r="N14" i="6" s="1"/>
  <c r="L37" i="6"/>
  <c r="N37" i="6" s="1"/>
  <c r="L21" i="6"/>
  <c r="N21" i="6" s="1"/>
  <c r="L19" i="6"/>
  <c r="N19" i="6" s="1"/>
  <c r="L28" i="6"/>
  <c r="N28" i="6" s="1"/>
  <c r="L30" i="6"/>
  <c r="N30" i="6" s="1"/>
  <c r="L22" i="6"/>
  <c r="N22" i="6" s="1"/>
  <c r="N35" i="6"/>
  <c r="L27" i="6"/>
  <c r="N27" i="6" s="1"/>
  <c r="L33" i="6"/>
  <c r="N33" i="6" s="1"/>
  <c r="L29" i="6"/>
  <c r="N29" i="6" s="1"/>
  <c r="L17" i="6"/>
  <c r="N17" i="6" s="1"/>
  <c r="L13" i="6"/>
  <c r="N13" i="6" s="1"/>
  <c r="L11" i="6"/>
  <c r="L36" i="6"/>
  <c r="N36" i="6" s="1"/>
  <c r="L24" i="6"/>
  <c r="N24" i="6" s="1"/>
  <c r="L20" i="6"/>
  <c r="N20" i="6" s="1"/>
  <c r="L39" i="6"/>
  <c r="N39" i="6" s="1"/>
  <c r="L23" i="6"/>
  <c r="N23" i="6" s="1"/>
  <c r="L26" i="6"/>
  <c r="N26" i="6" s="1"/>
  <c r="N10" i="6"/>
  <c r="N11" i="6" l="1"/>
  <c r="N40" i="6" s="1"/>
  <c r="R11" i="1" s="1"/>
  <c r="AM18" i="1" s="1"/>
  <c r="L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00000000-0006-0000-0000-000002000000}">
      <text>
        <r>
          <rPr>
            <b/>
            <sz val="9"/>
            <color indexed="81"/>
            <rFont val="MS P ゴシック"/>
            <family val="3"/>
            <charset val="128"/>
          </rPr>
          <t>「周知していない」を選択した場合は対象外</t>
        </r>
      </text>
    </comment>
    <comment ref="R22" authorId="0" shapeId="0" xr:uid="{00000000-0006-0000-0000-000003000000}">
      <text>
        <r>
          <rPr>
            <b/>
            <sz val="9"/>
            <color indexed="81"/>
            <rFont val="MS P ゴシック"/>
            <family val="3"/>
            <charset val="128"/>
          </rPr>
          <t>「継続しない」を選択した場合は対象外</t>
        </r>
      </text>
    </comment>
  </commentList>
</comments>
</file>

<file path=xl/sharedStrings.xml><?xml version="1.0" encoding="utf-8"?>
<sst xmlns="http://schemas.openxmlformats.org/spreadsheetml/2006/main" count="109" uniqueCount="93">
  <si>
    <t>市町村名</t>
    <rPh sb="0" eb="3">
      <t>シチョウソン</t>
    </rPh>
    <rPh sb="3" eb="4">
      <t>メイ</t>
    </rPh>
    <phoneticPr fontId="1"/>
  </si>
  <si>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</si>
  <si>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</si>
  <si>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</si>
  <si>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</si>
  <si>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</si>
  <si>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</si>
  <si>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別紙様式１</t>
    <rPh sb="0" eb="2">
      <t>ベッシ</t>
    </rPh>
    <rPh sb="2" eb="4">
      <t>ヨウシキ</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</si>
  <si>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</si>
  <si>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</si>
  <si>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</si>
  <si>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</si>
  <si>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</si>
  <si>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</si>
  <si>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</si>
  <si>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</si>
  <si>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</si>
  <si>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※黄色のセルについて記入をお願いいたします。</t>
    <rPh sb="1" eb="3">
      <t>キイロ</t>
    </rPh>
    <rPh sb="10" eb="12">
      <t>キニュウ</t>
    </rPh>
    <rPh sb="14" eb="15">
      <t>ネガ</t>
    </rPh>
    <phoneticPr fontId="1"/>
  </si>
  <si>
    <t>別紙様式１別添</t>
    <rPh sb="0" eb="2">
      <t>ベッシ</t>
    </rPh>
    <rPh sb="2" eb="4">
      <t>ヨウシキ</t>
    </rPh>
    <rPh sb="5" eb="7">
      <t>ベッテン</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</si>
  <si>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</si>
  <si>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</si>
  <si>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</si>
  <si>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賃金改善内訳（職員別内訳）</t>
    <rPh sb="0" eb="2">
      <t>チンギン</t>
    </rPh>
    <rPh sb="2" eb="4">
      <t>カイゼン</t>
    </rPh>
    <rPh sb="4" eb="6">
      <t>ウチワケ</t>
    </rPh>
    <rPh sb="7" eb="9">
      <t>ショクイン</t>
    </rPh>
    <rPh sb="9" eb="10">
      <t>ベツ</t>
    </rPh>
    <rPh sb="10" eb="12">
      <t>ウチワケ</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</si>
  <si>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</si>
  <si>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</si>
  <si>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</si>
  <si>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</si>
  <si>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</si>
  <si>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</si>
  <si>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</si>
  <si>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②常勤・非常勤の別</t>
    <rPh sb="1" eb="3">
      <t>ジョウキン</t>
    </rPh>
    <rPh sb="4" eb="7">
      <t>ヒジョウキン</t>
    </rPh>
    <rPh sb="8" eb="9">
      <t>ベツ</t>
    </rPh>
    <phoneticPr fontId="1"/>
  </si>
  <si>
    <t>①職種</t>
    <rPh sb="1" eb="3">
      <t>ショクシュ</t>
    </rPh>
    <phoneticPr fontId="1"/>
  </si>
  <si>
    <t>合計</t>
    <rPh sb="0" eb="2">
      <t>ゴウケイ</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</si>
  <si>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</si>
  <si>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</si>
  <si>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</si>
  <si>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</si>
  <si>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</si>
  <si>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</si>
  <si>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円</t>
    <rPh sb="0" eb="1">
      <t>エン</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</si>
  <si>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</si>
  <si>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</si>
  <si>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</si>
  <si>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</si>
  <si>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</si>
  <si>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⑧賃金改善実施月数</t>
    <rPh sb="1" eb="3">
      <t>チンギン</t>
    </rPh>
    <rPh sb="3" eb="5">
      <t>カイゼン</t>
    </rPh>
    <rPh sb="5" eb="7">
      <t>ジッシ</t>
    </rPh>
    <rPh sb="7" eb="9">
      <t>ツキスウ</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</si>
  <si>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</si>
  <si>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</si>
  <si>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</si>
  <si>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</si>
  <si>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</si>
  <si>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</si>
  <si>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</si>
  <si>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</si>
  <si>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</si>
  <si>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⑭１月当たりの平均賃金改善見込額</t>
    <rPh sb="2" eb="3">
      <t>ガツ</t>
    </rPh>
    <rPh sb="3" eb="4">
      <t>ア</t>
    </rPh>
    <rPh sb="7" eb="9">
      <t>ヘイキン</t>
    </rPh>
    <rPh sb="9" eb="11">
      <t>チンギン</t>
    </rPh>
    <rPh sb="11" eb="13">
      <t>カイゼン</t>
    </rPh>
    <rPh sb="13" eb="15">
      <t>ミコミ</t>
    </rPh>
    <rPh sb="15" eb="16">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</si>
  <si>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</si>
  <si>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</si>
  <si>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③　賃金改善見込額</t>
    <rPh sb="2" eb="4">
      <t>チンギン</t>
    </rPh>
    <rPh sb="4" eb="6">
      <t>カイゼン</t>
    </rPh>
    <rPh sb="6" eb="8">
      <t>ミコ</t>
    </rPh>
    <rPh sb="8" eb="9">
      <t>ガク</t>
    </rPh>
    <phoneticPr fontId="1"/>
  </si>
  <si>
    <t>④　うち、基本給又は決まって毎月
　　支払う手当による賃金改善見込額</t>
    <rPh sb="31" eb="33">
      <t>ミコミ</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</si>
  <si>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</si>
  <si>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</si>
  <si>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</si>
  <si>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放課後児童支援員等処遇改善事業（月額9,000円相当賃金改善）　賃金改善計画書</t>
    <rPh sb="32" eb="34">
      <t>チンギン</t>
    </rPh>
    <rPh sb="34" eb="36">
      <t>カイゼン</t>
    </rPh>
    <rPh sb="36" eb="39">
      <t>ケイカクショ</t>
    </rPh>
    <phoneticPr fontId="1"/>
  </si>
  <si>
    <t>○放課後児童支援員等処遇改善事業（月額9,000円相当賃金改善）を実施する期間</t>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</si>
  <si>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</si>
  <si>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</si>
  <si>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</si>
  <si>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</si>
  <si>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</si>
  <si>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</si>
  <si>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</si>
  <si>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</si>
  <si>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賃金改善等見込額合計（③＋⑤）が補助額（②）以上</t>
    <rPh sb="0" eb="2">
      <t>チンギン</t>
    </rPh>
    <rPh sb="2" eb="4">
      <t>カイゼン</t>
    </rPh>
    <rPh sb="4" eb="5">
      <t>トウ</t>
    </rPh>
    <rPh sb="5" eb="7">
      <t>ミコミ</t>
    </rPh>
    <rPh sb="7" eb="8">
      <t>ガク</t>
    </rPh>
    <rPh sb="8" eb="10">
      <t>ゴウケイ</t>
    </rPh>
    <rPh sb="16" eb="19">
      <t>ホジョガク</t>
    </rPh>
    <rPh sb="22" eb="24">
      <t>イジョウ</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</si>
  <si>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</si>
  <si>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函館市</t>
    <rPh sb="0" eb="3">
      <t>ハコダテシ</t>
    </rPh>
    <phoneticPr fontId="1"/>
  </si>
  <si>
    <t>はこだてクラブ①</t>
    <phoneticPr fontId="1"/>
  </si>
  <si>
    <t>周知している</t>
  </si>
  <si>
    <t>継続する</t>
  </si>
  <si>
    <t>函館　太郎</t>
    <rPh sb="0" eb="2">
      <t>ハコダテ</t>
    </rPh>
    <rPh sb="3" eb="5">
      <t>タロウ</t>
    </rPh>
    <phoneticPr fontId="1"/>
  </si>
  <si>
    <t>函館　一郎</t>
    <rPh sb="0" eb="2">
      <t>ハコダテ</t>
    </rPh>
    <rPh sb="3" eb="5">
      <t>イチロウ</t>
    </rPh>
    <phoneticPr fontId="1"/>
  </si>
  <si>
    <t>函館　二郎</t>
    <rPh sb="0" eb="2">
      <t>ハコダテ</t>
    </rPh>
    <rPh sb="3" eb="5">
      <t>ジロウ</t>
    </rPh>
    <phoneticPr fontId="1"/>
  </si>
  <si>
    <t>函館　三郎</t>
    <rPh sb="0" eb="2">
      <t>ハコダテ</t>
    </rPh>
    <rPh sb="3" eb="5">
      <t>サブロウ</t>
    </rPh>
    <phoneticPr fontId="1"/>
  </si>
  <si>
    <t>函館　史郎</t>
    <rPh sb="0" eb="2">
      <t>ハコダテ</t>
    </rPh>
    <rPh sb="3" eb="5">
      <t>シロウ</t>
    </rPh>
    <phoneticPr fontId="1"/>
  </si>
  <si>
    <t>放課後児童支援員</t>
  </si>
  <si>
    <t>補助員</t>
  </si>
  <si>
    <t>常勤職員</t>
  </si>
  <si>
    <t>非常勤職員</t>
  </si>
  <si>
    <t>②　補助基準額（令和６年度）</t>
    <rPh sb="2" eb="4">
      <t>ホジョ</t>
    </rPh>
    <rPh sb="4" eb="6">
      <t>キジュン</t>
    </rPh>
    <rPh sb="6" eb="7">
      <t>ガク</t>
    </rPh>
    <rPh sb="8" eb="10">
      <t>レイワ</t>
    </rPh>
    <rPh sb="11" eb="13">
      <t>ネンド</t>
    </rPh>
    <phoneticPr fontId="1"/>
  </si>
  <si>
    <t>令和６年度</t>
    <rPh sb="0" eb="2">
      <t>レイワ</t>
    </rPh>
    <rPh sb="3" eb="5">
      <t>ネンド</t>
    </rPh>
    <phoneticPr fontId="1"/>
  </si>
  <si>
    <t>（令和６年度）</t>
    <rPh sb="1" eb="3">
      <t>レイワ</t>
    </rPh>
    <rPh sb="4" eb="6">
      <t>ネンド</t>
    </rPh>
    <phoneticPr fontId="1"/>
  </si>
  <si>
    <t>⑩賃金改善見込額（令和６年度の総額）</t>
    <rPh sb="1" eb="3">
      <t>チンギン</t>
    </rPh>
    <rPh sb="3" eb="5">
      <t>カイゼン</t>
    </rPh>
    <rPh sb="5" eb="7">
      <t>ミコ</t>
    </rPh>
    <rPh sb="7" eb="8">
      <t>ガク</t>
    </rPh>
    <rPh sb="9" eb="11">
      <t>レイワ</t>
    </rPh>
    <rPh sb="12" eb="14">
      <t>ネンド</t>
    </rPh>
    <rPh sb="15" eb="17">
      <t>ソウガク</t>
    </rPh>
    <phoneticPr fontId="1"/>
  </si>
  <si>
    <t>9月末退職予定</t>
    <rPh sb="1" eb="7">
      <t>ガツマツタイショクヨテイ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</si>
</sst>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
    <numFmt numFmtId="178" formatCode="#,##0&quot;円&quot;;[Red]\-#,##0"/>
    <numFmt numFmtId="179" formatCode="0.0&quot;時間&quot;\ "/>
    <numFmt numFmtId="180" formatCode="#,##0&quot;月&quot;;[Red]\-#,##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b/>
      <sz val="9"/>
      <color indexed="81"/>
      <name val="MS P ゴシック"/>
      <family val="3"/>
      <charset val="128"/>
    </font>
    <font>
      <sz val="12"/>
      <color theme="1"/>
      <name val="ＤＦ特太ゴシック体"/>
      <family val="3"/>
      <charset val="128"/>
    </font>
    <font>
      <sz val="11"/>
      <color rgb="FFFF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7" fillId="0" borderId="0">
      <alignment vertical="center"/>
    </xf>
    <xf numFmtId="0" fontId="7" fillId="0" borderId="0"/>
  </cellStyleXfs>
  <cellXfs count="181">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0" xfId="1" applyFont="1" applyAlignment="1">
      <alignment horizontal="center" vertical="center"/>
    </xf>
    <xf numFmtId="38" fontId="3" fillId="0" borderId="4"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9" fontId="3" fillId="0" borderId="1" xfId="0" applyNumberFormat="1" applyFont="1" applyFill="1" applyBorder="1">
      <alignment vertical="center"/>
    </xf>
    <xf numFmtId="0" fontId="3" fillId="0" borderId="42" xfId="0" applyFont="1" applyBorder="1" applyAlignment="1">
      <alignment horizontal="center" vertical="center"/>
    </xf>
    <xf numFmtId="178" fontId="3" fillId="0" borderId="28" xfId="0" applyNumberFormat="1" applyFont="1" applyBorder="1">
      <alignment vertical="center"/>
    </xf>
    <xf numFmtId="0" fontId="3" fillId="0" borderId="46" xfId="0" applyFont="1" applyBorder="1" applyAlignment="1">
      <alignment horizontal="center" vertical="center"/>
    </xf>
    <xf numFmtId="0" fontId="4" fillId="0" borderId="12" xfId="0" applyFont="1" applyBorder="1">
      <alignment vertical="center"/>
    </xf>
    <xf numFmtId="0" fontId="8" fillId="0" borderId="30" xfId="0" applyFont="1" applyBorder="1" applyAlignment="1">
      <alignment horizontal="center" vertical="center" wrapText="1"/>
    </xf>
    <xf numFmtId="0" fontId="4" fillId="0" borderId="11"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50" xfId="0" applyFont="1" applyBorder="1" applyAlignment="1">
      <alignment horizontal="center" vertical="center"/>
    </xf>
    <xf numFmtId="178" fontId="3" fillId="0" borderId="52" xfId="1" applyNumberFormat="1" applyFont="1" applyBorder="1">
      <alignment vertical="center"/>
    </xf>
    <xf numFmtId="178" fontId="3" fillId="0" borderId="53" xfId="1" applyNumberFormat="1" applyFont="1" applyBorder="1">
      <alignment vertical="center"/>
    </xf>
    <xf numFmtId="178" fontId="3" fillId="0" borderId="29" xfId="0" applyNumberFormat="1" applyFont="1" applyBorder="1">
      <alignment vertical="center"/>
    </xf>
    <xf numFmtId="178" fontId="3" fillId="0" borderId="45" xfId="0" applyNumberFormat="1" applyFont="1" applyBorder="1">
      <alignment vertical="center"/>
    </xf>
    <xf numFmtId="0" fontId="9" fillId="0" borderId="31" xfId="0" applyFont="1" applyBorder="1" applyAlignment="1">
      <alignment horizontal="center" vertical="center" wrapText="1"/>
    </xf>
    <xf numFmtId="0" fontId="9" fillId="0" borderId="50" xfId="0" applyFont="1" applyBorder="1" applyAlignment="1">
      <alignment horizontal="center" vertical="center" wrapText="1"/>
    </xf>
    <xf numFmtId="177" fontId="3" fillId="0" borderId="52" xfId="0" applyNumberFormat="1" applyFont="1" applyBorder="1">
      <alignment vertical="center"/>
    </xf>
    <xf numFmtId="177" fontId="3" fillId="0" borderId="53" xfId="0" applyNumberFormat="1" applyFont="1" applyBorder="1">
      <alignment vertical="center"/>
    </xf>
    <xf numFmtId="0" fontId="3" fillId="0" borderId="0" xfId="0" applyFont="1" applyAlignment="1">
      <alignment horizontal="right" vertical="center"/>
    </xf>
    <xf numFmtId="0" fontId="3" fillId="0" borderId="0" xfId="0" applyFont="1" applyFill="1" applyBorder="1" applyAlignment="1">
      <alignment horizontal="left" vertical="center"/>
    </xf>
    <xf numFmtId="0" fontId="5" fillId="0" borderId="0" xfId="0" applyFont="1" applyAlignment="1">
      <alignment vertical="center"/>
    </xf>
    <xf numFmtId="38" fontId="4" fillId="0" borderId="15" xfId="1" applyFont="1" applyBorder="1">
      <alignment vertical="center"/>
    </xf>
    <xf numFmtId="38" fontId="4" fillId="0" borderId="17" xfId="1" applyFont="1" applyBorder="1">
      <alignment vertical="center"/>
    </xf>
    <xf numFmtId="180" fontId="3" fillId="0" borderId="40" xfId="0" applyNumberFormat="1" applyFont="1" applyFill="1" applyBorder="1">
      <alignment vertical="center"/>
    </xf>
    <xf numFmtId="0" fontId="10" fillId="0" borderId="0" xfId="0" applyFont="1" applyAlignment="1">
      <alignment horizontal="center" vertical="center"/>
    </xf>
    <xf numFmtId="178" fontId="3" fillId="0" borderId="46" xfId="1" applyNumberFormat="1" applyFont="1" applyFill="1" applyBorder="1">
      <alignment vertical="center"/>
    </xf>
    <xf numFmtId="178" fontId="3" fillId="0" borderId="42" xfId="1" applyNumberFormat="1" applyFont="1" applyFill="1" applyBorder="1">
      <alignment vertical="center"/>
    </xf>
    <xf numFmtId="178" fontId="3" fillId="0" borderId="40" xfId="0" applyNumberFormat="1" applyFont="1" applyFill="1" applyBorder="1">
      <alignment vertical="center"/>
    </xf>
    <xf numFmtId="0" fontId="3" fillId="0" borderId="44" xfId="0" applyFont="1" applyBorder="1" applyAlignment="1">
      <alignment vertical="center"/>
    </xf>
    <xf numFmtId="0" fontId="4" fillId="0" borderId="30" xfId="0" applyFont="1" applyBorder="1" applyAlignment="1">
      <alignment horizontal="center" vertical="center" wrapText="1"/>
    </xf>
    <xf numFmtId="177" fontId="3" fillId="0" borderId="9" xfId="0" applyNumberFormat="1" applyFont="1" applyBorder="1" applyAlignment="1">
      <alignment vertical="center"/>
    </xf>
    <xf numFmtId="0" fontId="3" fillId="0" borderId="10" xfId="0" applyFont="1" applyBorder="1" applyAlignment="1">
      <alignment horizontal="center" vertical="center"/>
    </xf>
    <xf numFmtId="38" fontId="3" fillId="0" borderId="23" xfId="1" applyFont="1" applyBorder="1" applyAlignment="1">
      <alignment horizontal="center" vertical="center"/>
    </xf>
    <xf numFmtId="178" fontId="3" fillId="0" borderId="27" xfId="1" applyNumberFormat="1" applyFont="1" applyFill="1" applyBorder="1" applyAlignment="1">
      <alignment horizontal="right" vertical="center" shrinkToFit="1"/>
    </xf>
    <xf numFmtId="177" fontId="3" fillId="0" borderId="52" xfId="0" applyNumberFormat="1" applyFont="1" applyFill="1" applyBorder="1">
      <alignment vertical="center"/>
    </xf>
    <xf numFmtId="177" fontId="3" fillId="0" borderId="53" xfId="0" applyNumberFormat="1" applyFont="1" applyFill="1" applyBorder="1">
      <alignment vertical="center"/>
    </xf>
    <xf numFmtId="177" fontId="3" fillId="0" borderId="40" xfId="0" applyNumberFormat="1" applyFont="1" applyBorder="1" applyAlignment="1">
      <alignment vertical="center"/>
    </xf>
    <xf numFmtId="178" fontId="3" fillId="0" borderId="46" xfId="0" applyNumberFormat="1" applyFont="1" applyFill="1" applyBorder="1">
      <alignment vertical="center"/>
    </xf>
    <xf numFmtId="178" fontId="3" fillId="0" borderId="42" xfId="0" applyNumberFormat="1" applyFont="1" applyFill="1" applyBorder="1">
      <alignment vertical="center"/>
    </xf>
    <xf numFmtId="38" fontId="3" fillId="0" borderId="3" xfId="1" applyFont="1" applyBorder="1" applyAlignment="1">
      <alignment vertical="center"/>
    </xf>
    <xf numFmtId="38" fontId="3" fillId="0" borderId="24" xfId="1" applyFont="1" applyBorder="1" applyAlignment="1">
      <alignment vertical="center"/>
    </xf>
    <xf numFmtId="38" fontId="4" fillId="0" borderId="59" xfId="1" applyFont="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shrinkToFit="1"/>
    </xf>
    <xf numFmtId="38" fontId="3" fillId="0" borderId="6" xfId="1" applyFont="1" applyBorder="1" applyAlignment="1">
      <alignment vertical="center"/>
    </xf>
    <xf numFmtId="38" fontId="3" fillId="0" borderId="27" xfId="1" applyFont="1" applyBorder="1" applyAlignment="1">
      <alignment vertical="center"/>
    </xf>
    <xf numFmtId="179" fontId="3" fillId="0" borderId="34" xfId="0" applyNumberFormat="1" applyFont="1" applyFill="1" applyBorder="1">
      <alignment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63" xfId="0" applyFont="1" applyBorder="1" applyAlignment="1">
      <alignment vertical="center"/>
    </xf>
    <xf numFmtId="0" fontId="9"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1" xfId="0" applyFont="1" applyBorder="1">
      <alignment vertical="center"/>
    </xf>
    <xf numFmtId="0" fontId="4" fillId="0" borderId="65" xfId="0" applyFont="1" applyBorder="1" applyAlignment="1">
      <alignment horizontal="center" vertical="center" wrapText="1"/>
    </xf>
    <xf numFmtId="0" fontId="4" fillId="0" borderId="64" xfId="0" applyFont="1" applyBorder="1" applyAlignment="1">
      <alignment horizontal="center" vertical="center"/>
    </xf>
    <xf numFmtId="0" fontId="4" fillId="0" borderId="66" xfId="0" applyFont="1" applyBorder="1" applyAlignment="1">
      <alignment vertical="center"/>
    </xf>
    <xf numFmtId="0" fontId="3" fillId="0" borderId="29" xfId="0" applyFont="1" applyBorder="1" applyAlignment="1">
      <alignment vertical="center"/>
    </xf>
    <xf numFmtId="0" fontId="3" fillId="0" borderId="40" xfId="0" applyFont="1" applyBorder="1" applyAlignment="1">
      <alignment vertical="center" wrapText="1"/>
    </xf>
    <xf numFmtId="0" fontId="3" fillId="2" borderId="46"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179" fontId="3" fillId="2" borderId="32" xfId="0" applyNumberFormat="1" applyFont="1" applyFill="1" applyBorder="1" applyProtection="1">
      <alignment vertical="center"/>
      <protection locked="0"/>
    </xf>
    <xf numFmtId="180" fontId="3" fillId="2" borderId="46" xfId="1" applyNumberFormat="1" applyFont="1" applyFill="1" applyBorder="1" applyProtection="1">
      <alignment vertical="center"/>
      <protection locked="0"/>
    </xf>
    <xf numFmtId="178" fontId="3" fillId="2" borderId="32" xfId="1" applyNumberFormat="1" applyFont="1" applyFill="1" applyBorder="1" applyProtection="1">
      <alignment vertical="center"/>
      <protection locked="0"/>
    </xf>
    <xf numFmtId="178" fontId="3" fillId="2" borderId="1" xfId="1" applyNumberFormat="1" applyFont="1" applyFill="1" applyBorder="1" applyProtection="1">
      <alignment vertical="center"/>
      <protection locked="0"/>
    </xf>
    <xf numFmtId="0" fontId="3" fillId="2" borderId="46" xfId="0" applyFont="1" applyFill="1" applyBorder="1" applyAlignment="1" applyProtection="1">
      <alignment vertical="center" wrapText="1"/>
      <protection locked="0"/>
    </xf>
    <xf numFmtId="0" fontId="3" fillId="2" borderId="42" xfId="0" applyFont="1" applyFill="1" applyBorder="1" applyAlignment="1" applyProtection="1">
      <alignment vertical="center" wrapText="1"/>
      <protection locked="0"/>
    </xf>
    <xf numFmtId="38" fontId="3" fillId="0" borderId="12" xfId="1" applyFont="1" applyBorder="1" applyAlignment="1" applyProtection="1">
      <alignment horizontal="center" vertical="center"/>
      <protection locked="0"/>
    </xf>
    <xf numFmtId="38" fontId="3" fillId="0" borderId="57" xfId="1" applyFont="1" applyBorder="1" applyAlignment="1">
      <alignment horizontal="left" vertical="center"/>
    </xf>
    <xf numFmtId="38" fontId="3" fillId="0" borderId="19" xfId="1" applyFont="1" applyBorder="1" applyAlignment="1">
      <alignment horizontal="left" vertical="center"/>
    </xf>
    <xf numFmtId="38" fontId="3" fillId="0" borderId="58" xfId="1" applyFont="1" applyBorder="1" applyAlignment="1">
      <alignment horizontal="left" vertical="center"/>
    </xf>
    <xf numFmtId="38" fontId="3" fillId="0" borderId="11"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0" borderId="11"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left" vertical="center"/>
    </xf>
    <xf numFmtId="38" fontId="12" fillId="0" borderId="0" xfId="1" applyFont="1" applyAlignment="1">
      <alignment horizontal="center" vertical="center"/>
    </xf>
    <xf numFmtId="38" fontId="3" fillId="0" borderId="0" xfId="1" applyFont="1" applyAlignment="1">
      <alignment horizontal="center" vertical="center"/>
    </xf>
    <xf numFmtId="38" fontId="3" fillId="0" borderId="57" xfId="1" applyFont="1" applyBorder="1" applyAlignment="1">
      <alignment horizontal="right" vertical="center"/>
    </xf>
    <xf numFmtId="38" fontId="3" fillId="0" borderId="19" xfId="1" applyFont="1" applyBorder="1" applyAlignment="1">
      <alignment horizontal="right" vertical="center"/>
    </xf>
    <xf numFmtId="38" fontId="3" fillId="0" borderId="22" xfId="1" applyFont="1" applyBorder="1" applyAlignment="1">
      <alignment horizontal="lef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xf>
    <xf numFmtId="38" fontId="3" fillId="0" borderId="24"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Border="1" applyAlignment="1">
      <alignment horizontal="left" vertical="center"/>
    </xf>
    <xf numFmtId="38" fontId="3" fillId="0" borderId="16" xfId="1" applyFont="1" applyBorder="1" applyAlignment="1">
      <alignment horizontal="left" vertical="center"/>
    </xf>
    <xf numFmtId="38" fontId="3" fillId="0" borderId="25" xfId="1" applyFont="1" applyFill="1" applyBorder="1" applyAlignment="1">
      <alignment horizontal="right" vertical="center"/>
    </xf>
    <xf numFmtId="38" fontId="3" fillId="0" borderId="3" xfId="1" applyFont="1" applyFill="1" applyBorder="1" applyAlignment="1">
      <alignment horizontal="right" vertical="center"/>
    </xf>
    <xf numFmtId="176" fontId="3" fillId="0" borderId="15" xfId="2" applyNumberFormat="1" applyFont="1" applyBorder="1" applyAlignment="1">
      <alignment horizontal="right" vertical="center"/>
    </xf>
    <xf numFmtId="176" fontId="3" fillId="0" borderId="0" xfId="2" applyNumberFormat="1" applyFont="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6" xfId="1" applyFont="1" applyBorder="1" applyAlignment="1">
      <alignment horizontal="center" vertical="center" shrinkToFit="1"/>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23" xfId="1" applyFont="1" applyBorder="1" applyAlignment="1">
      <alignment horizontal="left" vertical="center" wrapText="1"/>
    </xf>
    <xf numFmtId="38" fontId="3" fillId="0" borderId="17" xfId="1" applyFont="1" applyBorder="1" applyAlignment="1">
      <alignment horizontal="left" vertical="center" wrapText="1"/>
    </xf>
    <xf numFmtId="38" fontId="3" fillId="0" borderId="20" xfId="1" applyFont="1" applyBorder="1" applyAlignment="1">
      <alignment horizontal="left" vertical="center" wrapText="1"/>
    </xf>
    <xf numFmtId="38" fontId="3" fillId="0" borderId="21" xfId="1" applyFont="1" applyBorder="1" applyAlignment="1">
      <alignment horizontal="left" vertical="center" wrapText="1"/>
    </xf>
    <xf numFmtId="38" fontId="3" fillId="0" borderId="3" xfId="1" applyFont="1" applyBorder="1" applyAlignment="1">
      <alignment horizontal="left" vertical="center" wrapText="1"/>
    </xf>
    <xf numFmtId="38" fontId="3" fillId="0" borderId="24" xfId="1" applyFont="1" applyBorder="1" applyAlignment="1">
      <alignment horizontal="left" vertical="center" wrapText="1"/>
    </xf>
    <xf numFmtId="38" fontId="3" fillId="0" borderId="54" xfId="1" applyFont="1" applyBorder="1" applyAlignment="1">
      <alignment horizontal="left" vertical="center" wrapText="1"/>
    </xf>
    <xf numFmtId="38" fontId="3" fillId="0" borderId="26"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Border="1" applyAlignment="1">
      <alignment horizontal="left" vertical="center"/>
    </xf>
    <xf numFmtId="38" fontId="3" fillId="0" borderId="27" xfId="1" applyFont="1" applyBorder="1" applyAlignment="1">
      <alignment horizontal="left" vertical="center"/>
    </xf>
    <xf numFmtId="38" fontId="3" fillId="0" borderId="0" xfId="1" applyFont="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3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38" fontId="3" fillId="0" borderId="8"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0" fontId="10" fillId="0" borderId="0" xfId="0" applyFont="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xf>
    <xf numFmtId="38" fontId="13" fillId="2" borderId="6" xfId="1" applyFont="1" applyFill="1" applyBorder="1" applyAlignment="1">
      <alignment horizontal="center" vertical="center"/>
    </xf>
    <xf numFmtId="38" fontId="13" fillId="2" borderId="6" xfId="1" applyFont="1" applyFill="1" applyBorder="1" applyAlignment="1" applyProtection="1">
      <alignment horizontal="center" vertical="center" shrinkToFit="1"/>
      <protection locked="0"/>
    </xf>
    <xf numFmtId="38" fontId="13" fillId="2" borderId="11" xfId="1" applyFont="1" applyFill="1" applyBorder="1" applyAlignment="1" applyProtection="1">
      <alignment horizontal="center" vertical="center"/>
      <protection locked="0"/>
    </xf>
    <xf numFmtId="38" fontId="13" fillId="2" borderId="12" xfId="1" applyFont="1" applyFill="1" applyBorder="1" applyAlignment="1" applyProtection="1">
      <alignment horizontal="center" vertical="center"/>
      <protection locked="0"/>
    </xf>
    <xf numFmtId="38" fontId="13" fillId="2" borderId="23" xfId="1" applyFont="1" applyFill="1" applyBorder="1" applyAlignment="1" applyProtection="1">
      <alignment horizontal="center" vertical="center"/>
      <protection locked="0"/>
    </xf>
    <xf numFmtId="38" fontId="13" fillId="2" borderId="17" xfId="1" applyFont="1" applyFill="1" applyBorder="1" applyAlignment="1" applyProtection="1">
      <alignment horizontal="center" vertical="center"/>
      <protection locked="0"/>
    </xf>
    <xf numFmtId="38" fontId="13" fillId="2" borderId="20" xfId="1" applyFont="1" applyFill="1" applyBorder="1" applyAlignment="1" applyProtection="1">
      <alignment horizontal="center" vertical="center"/>
      <protection locked="0"/>
    </xf>
    <xf numFmtId="38" fontId="13" fillId="2" borderId="21" xfId="1" applyFont="1" applyFill="1" applyBorder="1" applyAlignment="1" applyProtection="1">
      <alignment horizontal="center" vertical="center"/>
      <protection locked="0"/>
    </xf>
    <xf numFmtId="38" fontId="13" fillId="2" borderId="0" xfId="1" applyFont="1" applyFill="1" applyAlignment="1" applyProtection="1">
      <alignment horizontal="center" vertical="center"/>
      <protection locked="0"/>
    </xf>
    <xf numFmtId="0" fontId="13" fillId="2" borderId="46"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179" fontId="13" fillId="2" borderId="35" xfId="0" applyNumberFormat="1" applyFont="1" applyFill="1" applyBorder="1" applyProtection="1">
      <alignment vertical="center"/>
      <protection locked="0"/>
    </xf>
    <xf numFmtId="179" fontId="13" fillId="2" borderId="32" xfId="0" applyNumberFormat="1" applyFont="1" applyFill="1" applyBorder="1" applyProtection="1">
      <alignment vertical="center"/>
      <protection locked="0"/>
    </xf>
    <xf numFmtId="179" fontId="13" fillId="2" borderId="47" xfId="0" applyNumberFormat="1" applyFont="1" applyFill="1" applyBorder="1" applyProtection="1">
      <alignment vertical="center"/>
      <protection locked="0"/>
    </xf>
    <xf numFmtId="180" fontId="13" fillId="2" borderId="46" xfId="1" applyNumberFormat="1" applyFont="1" applyFill="1" applyBorder="1" applyProtection="1">
      <alignment vertical="center"/>
      <protection locked="0"/>
    </xf>
    <xf numFmtId="178" fontId="13" fillId="2" borderId="35" xfId="1" applyNumberFormat="1" applyFont="1" applyFill="1" applyBorder="1" applyProtection="1">
      <alignment vertical="center"/>
      <protection locked="0"/>
    </xf>
    <xf numFmtId="178" fontId="13" fillId="2" borderId="34" xfId="1" applyNumberFormat="1" applyFont="1" applyFill="1" applyBorder="1" applyProtection="1">
      <alignment vertical="center"/>
      <protection locked="0"/>
    </xf>
    <xf numFmtId="178" fontId="13" fillId="2" borderId="32" xfId="1" applyNumberFormat="1" applyFont="1" applyFill="1" applyBorder="1" applyProtection="1">
      <alignment vertical="center"/>
      <protection locked="0"/>
    </xf>
    <xf numFmtId="178" fontId="13" fillId="2" borderId="1" xfId="1" applyNumberFormat="1" applyFont="1" applyFill="1" applyBorder="1" applyProtection="1">
      <alignment vertical="center"/>
      <protection locked="0"/>
    </xf>
    <xf numFmtId="0" fontId="13" fillId="2" borderId="36"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178" fontId="13" fillId="2" borderId="40" xfId="0" applyNumberFormat="1" applyFont="1" applyFill="1" applyBorder="1" applyProtection="1">
      <alignment vertical="center"/>
      <protection locked="0"/>
    </xf>
    <xf numFmtId="0" fontId="13" fillId="2" borderId="42" xfId="0" applyFont="1" applyFill="1" applyBorder="1" applyAlignment="1" applyProtection="1">
      <alignment vertical="center" wrapText="1"/>
      <protection locked="0"/>
    </xf>
  </cellXfs>
  <cellStyles count="6">
    <cellStyle name="パーセント" xfId="2" builtinId="5"/>
    <cellStyle name="桁区切り" xfId="1" builtinId="6"/>
    <cellStyle name="標準" xfId="0" builtinId="0"/>
    <cellStyle name="標準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66675</xdr:colOff>
      <xdr:row>0</xdr:row>
      <xdr:rowOff>76200</xdr:rowOff>
    </xdr:from>
    <xdr:to>
      <xdr:col>34</xdr:col>
      <xdr:colOff>161925</xdr:colOff>
      <xdr:row>1</xdr:row>
      <xdr:rowOff>180975</xdr:rowOff>
    </xdr:to>
    <xdr:sp macro="" textlink="">
      <xdr:nvSpPr>
        <xdr:cNvPr id="2" name="テキスト ボックス 1">
          <a:extLst>
            <a:ext uri="{FF2B5EF4-FFF2-40B4-BE49-F238E27FC236}">
              <a16:creationId xmlns:a16="http://schemas.microsoft.com/office/drawing/2014/main" id="{997F0F44-824E-44CF-8746-703E61F16C85}"/>
            </a:ext>
          </a:extLst>
        </xdr:cNvPr>
        <xdr:cNvSpPr txBox="1"/>
      </xdr:nvSpPr>
      <xdr:spPr>
        <a:xfrm>
          <a:off x="6267450" y="76200"/>
          <a:ext cx="69532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latin typeface="ＭＳ ゴシック" panose="020B0609070205080204" pitchFamily="49" charset="-128"/>
              <a:ea typeface="ＭＳ ゴシック" panose="020B0609070205080204"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33617</xdr:colOff>
      <xdr:row>0</xdr:row>
      <xdr:rowOff>78442</xdr:rowOff>
    </xdr:from>
    <xdr:to>
      <xdr:col>19</xdr:col>
      <xdr:colOff>1114704</xdr:colOff>
      <xdr:row>2</xdr:row>
      <xdr:rowOff>33619</xdr:rowOff>
    </xdr:to>
    <xdr:sp macro="" textlink="">
      <xdr:nvSpPr>
        <xdr:cNvPr id="2" name="テキスト ボックス 1">
          <a:extLst>
            <a:ext uri="{FF2B5EF4-FFF2-40B4-BE49-F238E27FC236}">
              <a16:creationId xmlns:a16="http://schemas.microsoft.com/office/drawing/2014/main" id="{6F552AEE-FBA5-43F3-A9C9-BA6C9F8A5BDC}"/>
            </a:ext>
          </a:extLst>
        </xdr:cNvPr>
        <xdr:cNvSpPr txBox="1"/>
      </xdr:nvSpPr>
      <xdr:spPr>
        <a:xfrm>
          <a:off x="16763999" y="78442"/>
          <a:ext cx="1081087"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b="1">
              <a:latin typeface="ＭＳ ゴシック" panose="020B0609070205080204" pitchFamily="49" charset="-128"/>
              <a:ea typeface="ＭＳ ゴシック" panose="020B0609070205080204" pitchFamily="49" charset="-128"/>
            </a:rPr>
            <a:t>記載例</a:t>
          </a:r>
        </a:p>
      </xdr:txBody>
    </xdr:sp>
    <xdr:clientData/>
  </xdr:twoCellAnchor>
  <xdr:twoCellAnchor>
    <xdr:from>
      <xdr:col>8</xdr:col>
      <xdr:colOff>38100</xdr:colOff>
      <xdr:row>13</xdr:row>
      <xdr:rowOff>76200</xdr:rowOff>
    </xdr:from>
    <xdr:to>
      <xdr:col>9</xdr:col>
      <xdr:colOff>600075</xdr:colOff>
      <xdr:row>16</xdr:row>
      <xdr:rowOff>190499</xdr:rowOff>
    </xdr:to>
    <xdr:sp macro="" textlink="">
      <xdr:nvSpPr>
        <xdr:cNvPr id="3" name="吹き出し: 角を丸めた四角形 2">
          <a:extLst>
            <a:ext uri="{FF2B5EF4-FFF2-40B4-BE49-F238E27FC236}">
              <a16:creationId xmlns:a16="http://schemas.microsoft.com/office/drawing/2014/main" id="{5DE22FBE-12FC-461F-97B2-D11A9ED53B03}"/>
            </a:ext>
          </a:extLst>
        </xdr:cNvPr>
        <xdr:cNvSpPr/>
      </xdr:nvSpPr>
      <xdr:spPr>
        <a:xfrm>
          <a:off x="5524500" y="3543300"/>
          <a:ext cx="1276350" cy="800099"/>
        </a:xfrm>
        <a:prstGeom prst="wedgeRoundRectCallout">
          <a:avLst>
            <a:gd name="adj1" fmla="val -20833"/>
            <a:gd name="adj2" fmla="val -75205"/>
            <a:gd name="adj3" fmla="val 1666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nchorCtr="1"/>
        <a:lstStyle/>
        <a:p>
          <a:pPr algn="l"/>
          <a:r>
            <a:rPr kumimoji="1" lang="ja-JP" altLang="en-US" sz="1100"/>
            <a:t>常勤の数なので，非常勤はカウントされません</a:t>
          </a:r>
        </a:p>
      </xdr:txBody>
    </xdr:sp>
    <xdr:clientData/>
  </xdr:twoCellAnchor>
  <xdr:twoCellAnchor>
    <xdr:from>
      <xdr:col>11</xdr:col>
      <xdr:colOff>76200</xdr:colOff>
      <xdr:row>4</xdr:row>
      <xdr:rowOff>152400</xdr:rowOff>
    </xdr:from>
    <xdr:to>
      <xdr:col>12</xdr:col>
      <xdr:colOff>247650</xdr:colOff>
      <xdr:row>6</xdr:row>
      <xdr:rowOff>57149</xdr:rowOff>
    </xdr:to>
    <xdr:sp macro="" textlink="">
      <xdr:nvSpPr>
        <xdr:cNvPr id="4" name="吹き出し: 角を丸めた四角形 3">
          <a:extLst>
            <a:ext uri="{FF2B5EF4-FFF2-40B4-BE49-F238E27FC236}">
              <a16:creationId xmlns:a16="http://schemas.microsoft.com/office/drawing/2014/main" id="{3A5FDEDE-C9CF-45FA-91FC-60E5AE6B0196}"/>
            </a:ext>
          </a:extLst>
        </xdr:cNvPr>
        <xdr:cNvSpPr/>
      </xdr:nvSpPr>
      <xdr:spPr>
        <a:xfrm>
          <a:off x="8372475" y="1181100"/>
          <a:ext cx="1200150" cy="361949"/>
        </a:xfrm>
        <a:prstGeom prst="wedgeRoundRectCallout">
          <a:avLst>
            <a:gd name="adj1" fmla="val -68452"/>
            <a:gd name="adj2" fmla="val 259945"/>
            <a:gd name="adj3" fmla="val 1666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nchorCtr="1"/>
        <a:lstStyle/>
        <a:p>
          <a:pPr algn="l"/>
          <a:r>
            <a:rPr kumimoji="1" lang="ja-JP" altLang="en-US" sz="1100"/>
            <a:t>入力忘れずに！</a:t>
          </a:r>
        </a:p>
      </xdr:txBody>
    </xdr:sp>
    <xdr:clientData/>
  </xdr:twoCellAnchor>
  <xdr:twoCellAnchor>
    <xdr:from>
      <xdr:col>17</xdr:col>
      <xdr:colOff>657225</xdr:colOff>
      <xdr:row>35</xdr:row>
      <xdr:rowOff>171450</xdr:rowOff>
    </xdr:from>
    <xdr:to>
      <xdr:col>18</xdr:col>
      <xdr:colOff>752475</xdr:colOff>
      <xdr:row>37</xdr:row>
      <xdr:rowOff>76199</xdr:rowOff>
    </xdr:to>
    <xdr:sp macro="" textlink="">
      <xdr:nvSpPr>
        <xdr:cNvPr id="5" name="吹き出し: 角を丸めた四角形 4">
          <a:extLst>
            <a:ext uri="{FF2B5EF4-FFF2-40B4-BE49-F238E27FC236}">
              <a16:creationId xmlns:a16="http://schemas.microsoft.com/office/drawing/2014/main" id="{D63B03A1-2062-46FC-9B27-5284A75DF374}"/>
            </a:ext>
          </a:extLst>
        </xdr:cNvPr>
        <xdr:cNvSpPr/>
      </xdr:nvSpPr>
      <xdr:spPr>
        <a:xfrm>
          <a:off x="15078075" y="8667750"/>
          <a:ext cx="1200150" cy="361949"/>
        </a:xfrm>
        <a:prstGeom prst="wedgeRoundRectCallout">
          <a:avLst>
            <a:gd name="adj1" fmla="val -47024"/>
            <a:gd name="adj2" fmla="val 133629"/>
            <a:gd name="adj3" fmla="val 1666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nchorCtr="1"/>
        <a:lstStyle/>
        <a:p>
          <a:pPr algn="l"/>
          <a:r>
            <a:rPr kumimoji="1" lang="ja-JP" altLang="en-US" sz="1100"/>
            <a:t>入力忘れずに！</a:t>
          </a:r>
        </a:p>
      </xdr:txBody>
    </xdr:sp>
    <xdr:clientData/>
  </xdr:twoCellAnchor>
  <xdr:twoCellAnchor>
    <xdr:from>
      <xdr:col>18</xdr:col>
      <xdr:colOff>161926</xdr:colOff>
      <xdr:row>14</xdr:row>
      <xdr:rowOff>104775</xdr:rowOff>
    </xdr:from>
    <xdr:to>
      <xdr:col>19</xdr:col>
      <xdr:colOff>885825</xdr:colOff>
      <xdr:row>18</xdr:row>
      <xdr:rowOff>38100</xdr:rowOff>
    </xdr:to>
    <xdr:sp macro="" textlink="">
      <xdr:nvSpPr>
        <xdr:cNvPr id="7" name="吹き出し: 角を丸めた四角形 6">
          <a:extLst>
            <a:ext uri="{FF2B5EF4-FFF2-40B4-BE49-F238E27FC236}">
              <a16:creationId xmlns:a16="http://schemas.microsoft.com/office/drawing/2014/main" id="{6CA0F3F9-EF24-4C7A-AE55-751F0998177F}"/>
            </a:ext>
          </a:extLst>
        </xdr:cNvPr>
        <xdr:cNvSpPr/>
      </xdr:nvSpPr>
      <xdr:spPr>
        <a:xfrm>
          <a:off x="15687676" y="3800475"/>
          <a:ext cx="1914524" cy="847725"/>
        </a:xfrm>
        <a:prstGeom prst="wedgeRoundRectCallout">
          <a:avLst>
            <a:gd name="adj1" fmla="val 23943"/>
            <a:gd name="adj2" fmla="val -78776"/>
            <a:gd name="adj3" fmla="val 1666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nchorCtr="1"/>
        <a:lstStyle/>
        <a:p>
          <a:pPr algn="l"/>
          <a:r>
            <a:rPr kumimoji="1" lang="ja-JP" altLang="en-US" sz="1100"/>
            <a:t>年度途中の退職が決まっている場合など，特記事項があれば記載してください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Q879"/>
  <sheetViews>
    <sheetView view="pageBreakPreview" topLeftCell="A5" zoomScaleNormal="100" zoomScaleSheetLayoutView="100" workbookViewId="0">
      <selection activeCell="AA32" sqref="AA32:AG32"/>
    </sheetView>
  </sheetViews>
  <sheetFormatPr defaultRowHeight="12.75"/>
  <cols>
    <col min="1" max="485" width="2.625" style="2" customWidth="1"/>
    <col min="486" max="16384" width="9" style="2"/>
  </cols>
  <sheetData>
    <row r="1" spans="2:43" ht="18" customHeight="1">
      <c r="B1" s="5" t="s">
        <v>7</v>
      </c>
    </row>
    <row r="2" spans="2:43" ht="18" customHeight="1"/>
    <row r="3" spans="2:43" ht="18" customHeight="1">
      <c r="B3" s="92" t="s">
        <v>63</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row>
    <row r="4" spans="2:43" ht="18" customHeight="1"/>
    <row r="5" spans="2:43" ht="18" customHeight="1">
      <c r="T5" s="7" t="s">
        <v>0</v>
      </c>
      <c r="U5" s="3" t="s">
        <v>12</v>
      </c>
      <c r="V5" s="154" t="s">
        <v>75</v>
      </c>
      <c r="W5" s="154"/>
      <c r="X5" s="154"/>
      <c r="Y5" s="154"/>
      <c r="Z5" s="154"/>
      <c r="AA5" s="154"/>
      <c r="AB5" s="154"/>
      <c r="AC5" s="154"/>
      <c r="AD5" s="154"/>
      <c r="AE5" s="154"/>
      <c r="AF5" s="154"/>
      <c r="AG5" s="154"/>
      <c r="AH5" s="154"/>
    </row>
    <row r="6" spans="2:43">
      <c r="U6" s="3"/>
      <c r="V6" s="8"/>
      <c r="W6" s="8"/>
      <c r="X6" s="8"/>
      <c r="Y6" s="8"/>
      <c r="Z6" s="8"/>
      <c r="AA6" s="8"/>
      <c r="AB6" s="8"/>
      <c r="AC6" s="8"/>
      <c r="AD6" s="8"/>
      <c r="AE6" s="8"/>
      <c r="AF6" s="8"/>
      <c r="AG6" s="8"/>
      <c r="AH6" s="8"/>
    </row>
    <row r="7" spans="2:43" ht="18" customHeight="1">
      <c r="T7" s="7" t="s">
        <v>14</v>
      </c>
      <c r="U7" s="3" t="s">
        <v>12</v>
      </c>
      <c r="V7" s="155" t="s">
        <v>76</v>
      </c>
      <c r="W7" s="155"/>
      <c r="X7" s="155"/>
      <c r="Y7" s="155"/>
      <c r="Z7" s="155"/>
      <c r="AA7" s="155"/>
      <c r="AB7" s="155"/>
      <c r="AC7" s="155"/>
      <c r="AD7" s="155"/>
      <c r="AE7" s="155"/>
      <c r="AF7" s="155"/>
      <c r="AG7" s="155"/>
      <c r="AH7" s="155"/>
    </row>
    <row r="8" spans="2:43" ht="18" customHeight="1"/>
    <row r="9" spans="2:43" ht="18" customHeight="1" thickBot="1">
      <c r="B9" s="5" t="s">
        <v>1</v>
      </c>
    </row>
    <row r="10" spans="2:43" ht="18" customHeight="1">
      <c r="B10" s="96" t="s">
        <v>16</v>
      </c>
      <c r="C10" s="90"/>
      <c r="D10" s="90"/>
      <c r="E10" s="90"/>
      <c r="F10" s="90"/>
      <c r="G10" s="90"/>
      <c r="H10" s="90"/>
      <c r="I10" s="90"/>
      <c r="J10" s="90"/>
      <c r="K10" s="90"/>
      <c r="L10" s="90"/>
      <c r="M10" s="90"/>
      <c r="N10" s="90"/>
      <c r="O10" s="90"/>
      <c r="P10" s="90"/>
      <c r="Q10" s="91"/>
      <c r="R10" s="86" t="s">
        <v>2</v>
      </c>
      <c r="S10" s="87"/>
      <c r="T10" s="82">
        <v>6</v>
      </c>
      <c r="U10" s="82" t="s">
        <v>6</v>
      </c>
      <c r="V10" s="88">
        <v>4</v>
      </c>
      <c r="W10" s="88"/>
      <c r="X10" s="82" t="s">
        <v>3</v>
      </c>
      <c r="Y10" s="87" t="s">
        <v>4</v>
      </c>
      <c r="Z10" s="87"/>
      <c r="AA10" s="87" t="s">
        <v>2</v>
      </c>
      <c r="AB10" s="87"/>
      <c r="AC10" s="82">
        <v>7</v>
      </c>
      <c r="AD10" s="82" t="s">
        <v>6</v>
      </c>
      <c r="AE10" s="88">
        <v>3</v>
      </c>
      <c r="AF10" s="88"/>
      <c r="AG10" s="48" t="s">
        <v>3</v>
      </c>
    </row>
    <row r="11" spans="2:43" ht="18" customHeight="1" thickBot="1">
      <c r="B11" s="83" t="s">
        <v>88</v>
      </c>
      <c r="C11" s="84"/>
      <c r="D11" s="84"/>
      <c r="E11" s="84"/>
      <c r="F11" s="84"/>
      <c r="G11" s="84"/>
      <c r="H11" s="84"/>
      <c r="I11" s="84"/>
      <c r="J11" s="84"/>
      <c r="K11" s="84"/>
      <c r="L11" s="84"/>
      <c r="M11" s="84"/>
      <c r="N11" s="84"/>
      <c r="O11" s="84"/>
      <c r="P11" s="84"/>
      <c r="Q11" s="85"/>
      <c r="R11" s="94">
        <f>'別紙様式１別添　賃金改善内訳'!N40</f>
        <v>376200</v>
      </c>
      <c r="S11" s="95"/>
      <c r="T11" s="95"/>
      <c r="U11" s="95"/>
      <c r="V11" s="95"/>
      <c r="W11" s="95"/>
      <c r="X11" s="95"/>
      <c r="Y11" s="95"/>
      <c r="Z11" s="95"/>
      <c r="AA11" s="95"/>
      <c r="AB11" s="95"/>
      <c r="AC11" s="95"/>
      <c r="AD11" s="95"/>
      <c r="AE11" s="84" t="s">
        <v>39</v>
      </c>
      <c r="AF11" s="84"/>
      <c r="AG11" s="85"/>
    </row>
    <row r="12" spans="2:43" ht="18" customHeight="1"/>
    <row r="13" spans="2:43" ht="18" customHeight="1" thickBot="1">
      <c r="B13" s="5" t="s">
        <v>8</v>
      </c>
    </row>
    <row r="14" spans="2:43" ht="18" customHeight="1" thickBot="1">
      <c r="B14" s="89" t="s">
        <v>89</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1"/>
      <c r="AM14" s="2" t="s">
        <v>74</v>
      </c>
    </row>
    <row r="15" spans="2:43" ht="18" customHeight="1" thickBot="1">
      <c r="B15" s="57"/>
      <c r="C15" s="100" t="s">
        <v>58</v>
      </c>
      <c r="D15" s="101"/>
      <c r="E15" s="101"/>
      <c r="F15" s="101"/>
      <c r="G15" s="101"/>
      <c r="H15" s="101"/>
      <c r="I15" s="101"/>
      <c r="J15" s="101"/>
      <c r="K15" s="101"/>
      <c r="L15" s="101"/>
      <c r="M15" s="101"/>
      <c r="N15" s="101"/>
      <c r="O15" s="101"/>
      <c r="P15" s="101"/>
      <c r="Q15" s="102"/>
      <c r="R15" s="110">
        <f>'別紙様式１別添　賃金改善内訳'!O40</f>
        <v>342000</v>
      </c>
      <c r="S15" s="111"/>
      <c r="T15" s="111"/>
      <c r="U15" s="111"/>
      <c r="V15" s="111"/>
      <c r="W15" s="111"/>
      <c r="X15" s="111"/>
      <c r="Y15" s="111"/>
      <c r="Z15" s="111"/>
      <c r="AA15" s="111"/>
      <c r="AB15" s="111"/>
      <c r="AC15" s="111"/>
      <c r="AD15" s="111"/>
      <c r="AE15" s="101" t="s">
        <v>5</v>
      </c>
      <c r="AF15" s="101"/>
      <c r="AG15" s="102"/>
      <c r="AM15" s="107" t="str">
        <f>IF(R17&gt;=2/3,"○","×")</f>
        <v>○</v>
      </c>
      <c r="AN15" s="108"/>
      <c r="AO15" s="108"/>
      <c r="AP15" s="109"/>
      <c r="AQ15" s="2" t="s">
        <v>9</v>
      </c>
    </row>
    <row r="16" spans="2:43" ht="18" customHeight="1">
      <c r="B16" s="37"/>
      <c r="C16" s="4"/>
      <c r="D16" s="97" t="s">
        <v>59</v>
      </c>
      <c r="E16" s="98"/>
      <c r="F16" s="98"/>
      <c r="G16" s="98"/>
      <c r="H16" s="98"/>
      <c r="I16" s="98"/>
      <c r="J16" s="98"/>
      <c r="K16" s="98"/>
      <c r="L16" s="98"/>
      <c r="M16" s="98"/>
      <c r="N16" s="98"/>
      <c r="O16" s="98"/>
      <c r="P16" s="98"/>
      <c r="Q16" s="99"/>
      <c r="R16" s="103">
        <f>'別紙様式１別添　賃金改善内訳'!P40</f>
        <v>342000</v>
      </c>
      <c r="S16" s="104"/>
      <c r="T16" s="104"/>
      <c r="U16" s="104"/>
      <c r="V16" s="104"/>
      <c r="W16" s="104"/>
      <c r="X16" s="104"/>
      <c r="Y16" s="104"/>
      <c r="Z16" s="104"/>
      <c r="AA16" s="104"/>
      <c r="AB16" s="104"/>
      <c r="AC16" s="104"/>
      <c r="AD16" s="104"/>
      <c r="AE16" s="55" t="s">
        <v>5</v>
      </c>
      <c r="AF16" s="55"/>
      <c r="AG16" s="56"/>
    </row>
    <row r="17" spans="2:42" ht="18" customHeight="1" thickBot="1">
      <c r="B17" s="37"/>
      <c r="C17" s="4"/>
      <c r="D17" s="100"/>
      <c r="E17" s="101"/>
      <c r="F17" s="101"/>
      <c r="G17" s="101"/>
      <c r="H17" s="101"/>
      <c r="I17" s="101"/>
      <c r="J17" s="101"/>
      <c r="K17" s="101"/>
      <c r="L17" s="101"/>
      <c r="M17" s="101"/>
      <c r="N17" s="101"/>
      <c r="O17" s="101"/>
      <c r="P17" s="101"/>
      <c r="Q17" s="102"/>
      <c r="R17" s="105">
        <f>IFERROR(R16/R15,"")</f>
        <v>1</v>
      </c>
      <c r="S17" s="106"/>
      <c r="T17" s="106"/>
      <c r="U17" s="106"/>
      <c r="V17" s="106"/>
      <c r="W17" s="106"/>
      <c r="X17" s="106"/>
      <c r="Y17" s="106"/>
      <c r="Z17" s="106"/>
      <c r="AA17" s="106"/>
      <c r="AB17" s="106"/>
      <c r="AC17" s="106"/>
      <c r="AD17" s="106"/>
      <c r="AE17" s="60"/>
      <c r="AF17" s="60"/>
      <c r="AG17" s="61"/>
      <c r="AM17" s="2" t="s">
        <v>73</v>
      </c>
    </row>
    <row r="18" spans="2:42" ht="18" customHeight="1" thickBot="1">
      <c r="B18" s="37"/>
      <c r="C18" s="97" t="s">
        <v>60</v>
      </c>
      <c r="D18" s="119"/>
      <c r="E18" s="119"/>
      <c r="F18" s="119"/>
      <c r="G18" s="119"/>
      <c r="H18" s="119"/>
      <c r="I18" s="119"/>
      <c r="J18" s="119"/>
      <c r="K18" s="119"/>
      <c r="L18" s="119"/>
      <c r="M18" s="119"/>
      <c r="N18" s="119"/>
      <c r="O18" s="119"/>
      <c r="P18" s="119"/>
      <c r="Q18" s="120"/>
      <c r="R18" s="103">
        <f>'別紙様式１別添　賃金改善内訳'!R40</f>
        <v>51300</v>
      </c>
      <c r="S18" s="104"/>
      <c r="T18" s="104"/>
      <c r="U18" s="104"/>
      <c r="V18" s="104"/>
      <c r="W18" s="104"/>
      <c r="X18" s="104"/>
      <c r="Y18" s="104"/>
      <c r="Z18" s="104"/>
      <c r="AA18" s="104"/>
      <c r="AB18" s="104"/>
      <c r="AC18" s="104"/>
      <c r="AD18" s="104"/>
      <c r="AE18" s="98" t="s">
        <v>5</v>
      </c>
      <c r="AF18" s="98"/>
      <c r="AG18" s="99"/>
      <c r="AM18" s="107" t="str">
        <f>IF(R15+R18&gt;=R11,"○","×")</f>
        <v>○</v>
      </c>
      <c r="AN18" s="108"/>
      <c r="AO18" s="108"/>
      <c r="AP18" s="109"/>
    </row>
    <row r="19" spans="2:42" ht="18" customHeight="1" thickBot="1">
      <c r="B19" s="38"/>
      <c r="C19" s="121"/>
      <c r="D19" s="117"/>
      <c r="E19" s="117"/>
      <c r="F19" s="117"/>
      <c r="G19" s="117"/>
      <c r="H19" s="117"/>
      <c r="I19" s="117"/>
      <c r="J19" s="117"/>
      <c r="K19" s="117"/>
      <c r="L19" s="117"/>
      <c r="M19" s="117"/>
      <c r="N19" s="117"/>
      <c r="O19" s="117"/>
      <c r="P19" s="117"/>
      <c r="Q19" s="118"/>
      <c r="R19" s="122"/>
      <c r="S19" s="123"/>
      <c r="T19" s="123"/>
      <c r="U19" s="123"/>
      <c r="V19" s="123"/>
      <c r="W19" s="123"/>
      <c r="X19" s="123"/>
      <c r="Y19" s="123"/>
      <c r="Z19" s="123"/>
      <c r="AA19" s="123"/>
      <c r="AB19" s="123"/>
      <c r="AC19" s="123"/>
      <c r="AD19" s="123"/>
      <c r="AE19" s="124"/>
      <c r="AF19" s="124"/>
      <c r="AG19" s="125"/>
    </row>
    <row r="20" spans="2:42" ht="18" customHeight="1">
      <c r="B20" s="113" t="s">
        <v>61</v>
      </c>
      <c r="C20" s="114"/>
      <c r="D20" s="114"/>
      <c r="E20" s="114"/>
      <c r="F20" s="114"/>
      <c r="G20" s="114"/>
      <c r="H20" s="114"/>
      <c r="I20" s="114"/>
      <c r="J20" s="114"/>
      <c r="K20" s="114"/>
      <c r="L20" s="114"/>
      <c r="M20" s="114"/>
      <c r="N20" s="114"/>
      <c r="O20" s="114"/>
      <c r="P20" s="114"/>
      <c r="Q20" s="115"/>
      <c r="R20" s="156" t="s">
        <v>77</v>
      </c>
      <c r="S20" s="157"/>
      <c r="T20" s="157"/>
      <c r="U20" s="157"/>
      <c r="V20" s="157"/>
      <c r="W20" s="157"/>
      <c r="X20" s="157"/>
      <c r="Y20" s="157"/>
      <c r="Z20" s="157"/>
      <c r="AA20" s="157"/>
      <c r="AB20" s="157"/>
      <c r="AC20" s="157"/>
      <c r="AD20" s="157"/>
      <c r="AE20" s="157"/>
      <c r="AF20" s="157"/>
      <c r="AG20" s="158"/>
    </row>
    <row r="21" spans="2:42" ht="18" customHeight="1" thickBot="1">
      <c r="B21" s="116"/>
      <c r="C21" s="117"/>
      <c r="D21" s="117"/>
      <c r="E21" s="117"/>
      <c r="F21" s="117"/>
      <c r="G21" s="117"/>
      <c r="H21" s="117"/>
      <c r="I21" s="117"/>
      <c r="J21" s="117"/>
      <c r="K21" s="117"/>
      <c r="L21" s="117"/>
      <c r="M21" s="117"/>
      <c r="N21" s="117"/>
      <c r="O21" s="117"/>
      <c r="P21" s="117"/>
      <c r="Q21" s="118"/>
      <c r="R21" s="159"/>
      <c r="S21" s="160"/>
      <c r="T21" s="160"/>
      <c r="U21" s="160"/>
      <c r="V21" s="160"/>
      <c r="W21" s="160"/>
      <c r="X21" s="160"/>
      <c r="Y21" s="160"/>
      <c r="Z21" s="160"/>
      <c r="AA21" s="160"/>
      <c r="AB21" s="160"/>
      <c r="AC21" s="160"/>
      <c r="AD21" s="160"/>
      <c r="AE21" s="160"/>
      <c r="AF21" s="160"/>
      <c r="AG21" s="161"/>
    </row>
    <row r="22" spans="2:42" ht="18" customHeight="1">
      <c r="B22" s="113" t="s">
        <v>62</v>
      </c>
      <c r="C22" s="114"/>
      <c r="D22" s="114"/>
      <c r="E22" s="114"/>
      <c r="F22" s="114"/>
      <c r="G22" s="114"/>
      <c r="H22" s="114"/>
      <c r="I22" s="114"/>
      <c r="J22" s="114"/>
      <c r="K22" s="114"/>
      <c r="L22" s="114"/>
      <c r="M22" s="114"/>
      <c r="N22" s="114"/>
      <c r="O22" s="114"/>
      <c r="P22" s="114"/>
      <c r="Q22" s="114"/>
      <c r="R22" s="156" t="s">
        <v>78</v>
      </c>
      <c r="S22" s="157"/>
      <c r="T22" s="157"/>
      <c r="U22" s="157"/>
      <c r="V22" s="157"/>
      <c r="W22" s="157"/>
      <c r="X22" s="157"/>
      <c r="Y22" s="157"/>
      <c r="Z22" s="157"/>
      <c r="AA22" s="157"/>
      <c r="AB22" s="157"/>
      <c r="AC22" s="157"/>
      <c r="AD22" s="157"/>
      <c r="AE22" s="157"/>
      <c r="AF22" s="157"/>
      <c r="AG22" s="158"/>
    </row>
    <row r="23" spans="2:42" ht="18" customHeight="1" thickBot="1">
      <c r="B23" s="116"/>
      <c r="C23" s="117"/>
      <c r="D23" s="117"/>
      <c r="E23" s="117"/>
      <c r="F23" s="117"/>
      <c r="G23" s="117"/>
      <c r="H23" s="117"/>
      <c r="I23" s="117"/>
      <c r="J23" s="117"/>
      <c r="K23" s="117"/>
      <c r="L23" s="117"/>
      <c r="M23" s="117"/>
      <c r="N23" s="117"/>
      <c r="O23" s="117"/>
      <c r="P23" s="117"/>
      <c r="Q23" s="117"/>
      <c r="R23" s="159"/>
      <c r="S23" s="160"/>
      <c r="T23" s="160"/>
      <c r="U23" s="160"/>
      <c r="V23" s="160"/>
      <c r="W23" s="160"/>
      <c r="X23" s="160"/>
      <c r="Y23" s="160"/>
      <c r="Z23" s="160"/>
      <c r="AA23" s="160"/>
      <c r="AB23" s="160"/>
      <c r="AC23" s="160"/>
      <c r="AD23" s="160"/>
      <c r="AE23" s="160"/>
      <c r="AF23" s="160"/>
      <c r="AG23" s="161"/>
    </row>
    <row r="24" spans="2:42">
      <c r="B24" s="13" t="s">
        <v>17</v>
      </c>
      <c r="C24" s="14"/>
      <c r="D24" s="14"/>
      <c r="E24" s="14"/>
      <c r="F24" s="14"/>
      <c r="G24" s="14"/>
      <c r="H24" s="14"/>
      <c r="I24" s="14"/>
      <c r="J24" s="14"/>
      <c r="K24" s="14"/>
      <c r="L24" s="14"/>
      <c r="M24" s="14"/>
      <c r="N24" s="14"/>
      <c r="O24" s="14"/>
      <c r="P24" s="14"/>
      <c r="Q24" s="14"/>
      <c r="R24" s="15"/>
      <c r="S24" s="15"/>
      <c r="T24" s="15"/>
      <c r="U24" s="15"/>
      <c r="V24" s="15"/>
      <c r="W24" s="15"/>
      <c r="X24" s="15"/>
      <c r="Y24" s="15"/>
      <c r="Z24" s="15"/>
      <c r="AA24" s="15"/>
      <c r="AB24" s="15"/>
      <c r="AC24" s="15"/>
      <c r="AD24" s="15"/>
      <c r="AE24" s="15"/>
      <c r="AF24" s="15"/>
      <c r="AG24" s="15"/>
    </row>
    <row r="25" spans="2:42" ht="18" customHeight="1"/>
    <row r="26" spans="2:42" ht="18" customHeight="1">
      <c r="B26" s="2" t="s">
        <v>10</v>
      </c>
    </row>
    <row r="27" spans="2:42" ht="18" customHeight="1"/>
    <row r="28" spans="2:42">
      <c r="R28" s="93" t="s">
        <v>2</v>
      </c>
      <c r="S28" s="93"/>
      <c r="T28" s="162">
        <v>6</v>
      </c>
      <c r="U28" s="162"/>
      <c r="V28" s="93" t="s">
        <v>6</v>
      </c>
      <c r="W28" s="93"/>
      <c r="X28" s="162">
        <v>3</v>
      </c>
      <c r="Y28" s="162"/>
      <c r="Z28" s="93" t="s">
        <v>3</v>
      </c>
      <c r="AA28" s="93"/>
      <c r="AB28" s="162">
        <v>15</v>
      </c>
      <c r="AC28" s="162"/>
      <c r="AD28" s="93" t="s">
        <v>11</v>
      </c>
      <c r="AE28" s="93"/>
    </row>
    <row r="29" spans="2:42" ht="18" customHeight="1">
      <c r="R29" s="3"/>
      <c r="S29" s="3"/>
      <c r="T29" s="3"/>
      <c r="U29" s="3"/>
      <c r="V29" s="3"/>
      <c r="W29" s="3"/>
      <c r="X29" s="3"/>
      <c r="Y29" s="3"/>
      <c r="Z29" s="3"/>
      <c r="AA29" s="3"/>
      <c r="AB29" s="3"/>
      <c r="AC29" s="3"/>
      <c r="AD29" s="3"/>
      <c r="AE29" s="3"/>
    </row>
    <row r="30" spans="2:42">
      <c r="S30" s="6"/>
      <c r="T30" s="6"/>
      <c r="U30" s="6"/>
      <c r="V30" s="6"/>
      <c r="W30" s="6"/>
      <c r="X30" s="6"/>
      <c r="Y30" s="7" t="s">
        <v>15</v>
      </c>
      <c r="Z30" s="6" t="s">
        <v>12</v>
      </c>
      <c r="AA30" s="112" t="str">
        <f>V7</f>
        <v>はこだてクラブ①</v>
      </c>
      <c r="AB30" s="112"/>
      <c r="AC30" s="112"/>
      <c r="AD30" s="112"/>
      <c r="AE30" s="112"/>
      <c r="AF30" s="112"/>
      <c r="AG30" s="112"/>
    </row>
    <row r="31" spans="2:42" ht="18" customHeight="1">
      <c r="R31" s="7"/>
      <c r="S31" s="7"/>
      <c r="T31" s="7"/>
      <c r="U31" s="7"/>
      <c r="V31" s="7"/>
      <c r="W31" s="7"/>
      <c r="X31" s="7"/>
      <c r="Y31" s="7"/>
      <c r="Z31" s="6"/>
      <c r="AA31" s="8"/>
      <c r="AB31" s="8"/>
      <c r="AC31" s="8"/>
      <c r="AD31" s="8"/>
      <c r="AE31" s="8"/>
      <c r="AF31" s="8"/>
      <c r="AG31" s="8"/>
    </row>
    <row r="32" spans="2:42" ht="18" customHeight="1">
      <c r="R32" s="126" t="s">
        <v>13</v>
      </c>
      <c r="S32" s="126"/>
      <c r="T32" s="126"/>
      <c r="U32" s="126"/>
      <c r="V32" s="126"/>
      <c r="W32" s="126"/>
      <c r="X32" s="126"/>
      <c r="Y32" s="126"/>
      <c r="Z32" s="2" t="s">
        <v>12</v>
      </c>
      <c r="AA32" s="155" t="s">
        <v>79</v>
      </c>
      <c r="AB32" s="155"/>
      <c r="AC32" s="155"/>
      <c r="AD32" s="155"/>
      <c r="AE32" s="155"/>
      <c r="AF32" s="155"/>
      <c r="AG32" s="155"/>
    </row>
    <row r="34" spans="2:36" ht="18" customHeight="1"/>
    <row r="36" spans="2:36" s="12" customFormat="1" ht="18"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2:36" ht="12.95" customHeight="1"/>
    <row r="38" spans="2:36" ht="18" customHeight="1"/>
    <row r="39" spans="2:36" ht="12.95" customHeight="1"/>
    <row r="40" spans="2:36" ht="18" customHeight="1"/>
    <row r="41" spans="2:36" ht="9" customHeight="1">
      <c r="AE41" s="58"/>
      <c r="AF41" s="58"/>
      <c r="AG41" s="58"/>
      <c r="AH41" s="58"/>
      <c r="AI41" s="58"/>
      <c r="AJ41" s="58"/>
    </row>
    <row r="42" spans="2:36" ht="18" customHeight="1">
      <c r="AE42" s="58"/>
      <c r="AF42" s="58"/>
      <c r="AG42" s="58"/>
      <c r="AH42" s="59"/>
      <c r="AI42" s="58"/>
      <c r="AJ42" s="58"/>
    </row>
    <row r="43" spans="2:36" ht="9" customHeight="1">
      <c r="AE43" s="58"/>
      <c r="AF43" s="58"/>
      <c r="AG43" s="58"/>
      <c r="AH43" s="15"/>
      <c r="AI43" s="58"/>
      <c r="AJ43" s="58"/>
    </row>
    <row r="44" spans="2:36" ht="18" customHeight="1">
      <c r="AE44" s="58"/>
      <c r="AF44" s="58"/>
      <c r="AG44" s="58"/>
      <c r="AH44" s="15"/>
      <c r="AI44" s="58"/>
      <c r="AJ44" s="58"/>
    </row>
    <row r="45" spans="2:36" ht="18" customHeight="1">
      <c r="AE45" s="58"/>
      <c r="AF45" s="58"/>
      <c r="AG45" s="58"/>
      <c r="AH45" s="58"/>
      <c r="AI45" s="58"/>
      <c r="AJ45" s="58"/>
    </row>
    <row r="46" spans="2:36" ht="18" customHeight="1"/>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sheetData>
  <mergeCells count="38">
    <mergeCell ref="AA30:AG30"/>
    <mergeCell ref="AA32:AG32"/>
    <mergeCell ref="AM18:AP18"/>
    <mergeCell ref="B20:Q21"/>
    <mergeCell ref="R20:AG21"/>
    <mergeCell ref="B22:Q23"/>
    <mergeCell ref="R22:AG23"/>
    <mergeCell ref="C18:Q19"/>
    <mergeCell ref="R18:AD19"/>
    <mergeCell ref="AE18:AG19"/>
    <mergeCell ref="R32:Y32"/>
    <mergeCell ref="R16:AD16"/>
    <mergeCell ref="R17:AD17"/>
    <mergeCell ref="AM15:AP15"/>
    <mergeCell ref="C15:Q15"/>
    <mergeCell ref="R15:AD15"/>
    <mergeCell ref="AE15:AG15"/>
    <mergeCell ref="B3:AG3"/>
    <mergeCell ref="V5:AH5"/>
    <mergeCell ref="V7:AH7"/>
    <mergeCell ref="R28:S28"/>
    <mergeCell ref="AD28:AE28"/>
    <mergeCell ref="AB28:AC28"/>
    <mergeCell ref="Z28:AA28"/>
    <mergeCell ref="X28:Y28"/>
    <mergeCell ref="V28:W28"/>
    <mergeCell ref="T28:U28"/>
    <mergeCell ref="AA10:AB10"/>
    <mergeCell ref="AE10:AF10"/>
    <mergeCell ref="AE11:AG11"/>
    <mergeCell ref="R11:AD11"/>
    <mergeCell ref="B10:Q10"/>
    <mergeCell ref="D16:Q17"/>
    <mergeCell ref="B11:Q11"/>
    <mergeCell ref="R10:S10"/>
    <mergeCell ref="V10:W10"/>
    <mergeCell ref="Y10:Z10"/>
    <mergeCell ref="B14:AG14"/>
  </mergeCells>
  <phoneticPr fontId="1"/>
  <dataValidations count="2">
    <dataValidation type="list" allowBlank="1" showInputMessage="1" showErrorMessage="1" sqref="R22:AG24" xr:uid="{00000000-0002-0000-0000-000000000000}">
      <formula1>"継続する,継続しない"</formula1>
    </dataValidation>
    <dataValidation type="list" allowBlank="1" showInputMessage="1" showErrorMessage="1" sqref="R20:AG21" xr:uid="{00000000-0002-0000-0000-000001000000}">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845"/>
  <sheetViews>
    <sheetView tabSelected="1" view="pageBreakPreview" zoomScaleNormal="100" zoomScaleSheetLayoutView="100" workbookViewId="0">
      <selection activeCell="O5" sqref="O5"/>
    </sheetView>
  </sheetViews>
  <sheetFormatPr defaultRowHeight="12.7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1.875" style="1" customWidth="1"/>
    <col min="11" max="11" width="15.625" style="1" customWidth="1"/>
    <col min="12" max="12" width="13.5" style="1" bestFit="1" customWidth="1"/>
    <col min="13" max="13" width="10.875" style="1" customWidth="1"/>
    <col min="14" max="14" width="13.625" style="1" customWidth="1"/>
    <col min="15" max="15" width="13" style="1" customWidth="1"/>
    <col min="16" max="16" width="15.625" style="1" customWidth="1"/>
    <col min="17" max="17" width="13.75" style="1" customWidth="1"/>
    <col min="18" max="18" width="14.5" style="1" customWidth="1"/>
    <col min="19" max="21" width="15.625" style="1" customWidth="1"/>
    <col min="22" max="22" width="2.125" style="1" customWidth="1"/>
    <col min="23" max="28" width="3.625" style="1" customWidth="1"/>
    <col min="29" max="30" width="9.75" style="1" customWidth="1"/>
    <col min="31" max="178" width="3.625" style="1" customWidth="1"/>
    <col min="179" max="792" width="2.625" style="1" customWidth="1"/>
    <col min="793" max="16384" width="9" style="1"/>
  </cols>
  <sheetData>
    <row r="1" spans="2:21" ht="18" customHeight="1">
      <c r="B1" s="5" t="s">
        <v>18</v>
      </c>
    </row>
    <row r="2" spans="2:21" ht="18" customHeight="1"/>
    <row r="3" spans="2:21" ht="27" customHeight="1">
      <c r="B3" s="143" t="s">
        <v>22</v>
      </c>
      <c r="C3" s="143"/>
      <c r="D3" s="143"/>
      <c r="E3" s="143"/>
      <c r="F3" s="143"/>
      <c r="G3" s="143"/>
      <c r="H3" s="143"/>
      <c r="I3" s="143"/>
      <c r="J3" s="143"/>
      <c r="K3" s="143"/>
      <c r="L3" s="143"/>
      <c r="M3" s="143"/>
      <c r="N3" s="143"/>
      <c r="O3" s="143"/>
      <c r="P3" s="143"/>
      <c r="Q3" s="143"/>
      <c r="R3" s="143"/>
      <c r="S3" s="143"/>
      <c r="T3" s="143"/>
      <c r="U3" s="40"/>
    </row>
    <row r="4" spans="2:21" ht="18" customHeight="1" thickBot="1"/>
    <row r="5" spans="2:21" ht="18" customHeight="1" thickBot="1">
      <c r="R5" s="34" t="s">
        <v>14</v>
      </c>
      <c r="S5" s="141" t="str">
        <f>'別紙様式１　事業計画書'!V7</f>
        <v>はこだてクラブ①</v>
      </c>
      <c r="T5" s="142"/>
    </row>
    <row r="6" spans="2:21" ht="18" customHeight="1" thickBot="1">
      <c r="B6" s="1" t="s">
        <v>90</v>
      </c>
    </row>
    <row r="7" spans="2:21" ht="27" customHeight="1">
      <c r="B7" s="144" t="s">
        <v>19</v>
      </c>
      <c r="C7" s="145" t="s">
        <v>20</v>
      </c>
      <c r="D7" s="146"/>
      <c r="E7" s="147"/>
      <c r="F7" s="139" t="s">
        <v>31</v>
      </c>
      <c r="G7" s="139" t="s">
        <v>30</v>
      </c>
      <c r="H7" s="133" t="s">
        <v>46</v>
      </c>
      <c r="I7" s="133" t="s">
        <v>40</v>
      </c>
      <c r="J7" s="152" t="s">
        <v>41</v>
      </c>
      <c r="K7" s="146"/>
      <c r="L7" s="153"/>
      <c r="M7" s="139" t="s">
        <v>45</v>
      </c>
      <c r="N7" s="139" t="s">
        <v>51</v>
      </c>
      <c r="O7" s="22" t="s">
        <v>91</v>
      </c>
      <c r="P7" s="20"/>
      <c r="Q7" s="23"/>
      <c r="R7" s="139" t="s">
        <v>54</v>
      </c>
      <c r="S7" s="139" t="s">
        <v>55</v>
      </c>
      <c r="T7" s="144" t="s">
        <v>47</v>
      </c>
    </row>
    <row r="8" spans="2:21" ht="38.65" thickBot="1">
      <c r="B8" s="140"/>
      <c r="C8" s="148"/>
      <c r="D8" s="149"/>
      <c r="E8" s="150"/>
      <c r="F8" s="151"/>
      <c r="G8" s="151"/>
      <c r="H8" s="135"/>
      <c r="I8" s="135"/>
      <c r="J8" s="30" t="s">
        <v>42</v>
      </c>
      <c r="K8" s="21" t="s">
        <v>43</v>
      </c>
      <c r="L8" s="31" t="s">
        <v>44</v>
      </c>
      <c r="M8" s="151"/>
      <c r="N8" s="140"/>
      <c r="O8" s="24"/>
      <c r="P8" s="45" t="s">
        <v>52</v>
      </c>
      <c r="Q8" s="25" t="s">
        <v>53</v>
      </c>
      <c r="R8" s="151"/>
      <c r="S8" s="151"/>
      <c r="T8" s="140"/>
    </row>
    <row r="9" spans="2:21" ht="18" customHeight="1">
      <c r="B9" s="63"/>
      <c r="C9" s="136"/>
      <c r="D9" s="137"/>
      <c r="E9" s="138"/>
      <c r="F9" s="64"/>
      <c r="G9" s="64"/>
      <c r="H9" s="64"/>
      <c r="I9" s="65"/>
      <c r="J9" s="71"/>
      <c r="K9" s="167">
        <v>160</v>
      </c>
      <c r="L9" s="66"/>
      <c r="M9" s="67"/>
      <c r="N9" s="64"/>
      <c r="O9" s="68"/>
      <c r="P9" s="69"/>
      <c r="Q9" s="70"/>
      <c r="R9" s="133"/>
      <c r="S9" s="67"/>
      <c r="T9" s="64"/>
    </row>
    <row r="10" spans="2:21" ht="18" customHeight="1">
      <c r="B10" s="19">
        <v>1</v>
      </c>
      <c r="C10" s="173" t="s">
        <v>80</v>
      </c>
      <c r="D10" s="174"/>
      <c r="E10" s="175"/>
      <c r="F10" s="163" t="s">
        <v>84</v>
      </c>
      <c r="G10" s="163" t="s">
        <v>86</v>
      </c>
      <c r="H10" s="49">
        <v>11000</v>
      </c>
      <c r="I10" s="50">
        <f t="shared" ref="I10:I25" si="0">IF(G10="常勤職員",1,"")</f>
        <v>1</v>
      </c>
      <c r="J10" s="165">
        <v>160</v>
      </c>
      <c r="K10" s="62">
        <f t="shared" ref="K10:K39" si="1">$K$9</f>
        <v>160</v>
      </c>
      <c r="L10" s="32">
        <f>IFERROR(ROUND(J10/K10,1),"")</f>
        <v>1</v>
      </c>
      <c r="M10" s="168">
        <v>12</v>
      </c>
      <c r="N10" s="53">
        <f t="shared" ref="N10:N39" si="2">IFERROR(IF(G10="常勤職員",H10*I10*M10,H10*L10*M10),"")</f>
        <v>132000</v>
      </c>
      <c r="O10" s="169">
        <v>120000</v>
      </c>
      <c r="P10" s="170">
        <v>120000</v>
      </c>
      <c r="Q10" s="26">
        <f>O10-P10</f>
        <v>0</v>
      </c>
      <c r="R10" s="134"/>
      <c r="S10" s="41">
        <f>IFERROR(ROUND(O10/M10,0),"")</f>
        <v>10000</v>
      </c>
      <c r="T10" s="80"/>
    </row>
    <row r="11" spans="2:21" ht="18" customHeight="1">
      <c r="B11" s="17">
        <v>2</v>
      </c>
      <c r="C11" s="176" t="s">
        <v>81</v>
      </c>
      <c r="D11" s="177"/>
      <c r="E11" s="178"/>
      <c r="F11" s="163" t="s">
        <v>84</v>
      </c>
      <c r="G11" s="164" t="s">
        <v>86</v>
      </c>
      <c r="H11" s="49">
        <v>11000</v>
      </c>
      <c r="I11" s="51">
        <f t="shared" si="0"/>
        <v>1</v>
      </c>
      <c r="J11" s="166">
        <v>160</v>
      </c>
      <c r="K11" s="16">
        <f t="shared" si="1"/>
        <v>160</v>
      </c>
      <c r="L11" s="33">
        <f t="shared" ref="L11:L19" si="3">IFERROR(ROUND(J11/K11,1),"")</f>
        <v>1</v>
      </c>
      <c r="M11" s="168">
        <v>12</v>
      </c>
      <c r="N11" s="54">
        <f t="shared" si="2"/>
        <v>132000</v>
      </c>
      <c r="O11" s="171">
        <v>120000</v>
      </c>
      <c r="P11" s="172">
        <v>120000</v>
      </c>
      <c r="Q11" s="27">
        <f t="shared" ref="Q11:Q39" si="4">O11-P11</f>
        <v>0</v>
      </c>
      <c r="R11" s="134"/>
      <c r="S11" s="42">
        <f t="shared" ref="S11:S40" si="5">IFERROR(ROUND(O11/M11,0),"")</f>
        <v>10000</v>
      </c>
      <c r="T11" s="81"/>
    </row>
    <row r="12" spans="2:21" ht="18" customHeight="1">
      <c r="B12" s="17">
        <v>3</v>
      </c>
      <c r="C12" s="176" t="s">
        <v>82</v>
      </c>
      <c r="D12" s="177"/>
      <c r="E12" s="178"/>
      <c r="F12" s="163" t="s">
        <v>85</v>
      </c>
      <c r="G12" s="164" t="s">
        <v>87</v>
      </c>
      <c r="H12" s="49">
        <v>11000</v>
      </c>
      <c r="I12" s="51" t="str">
        <f t="shared" si="0"/>
        <v/>
      </c>
      <c r="J12" s="166">
        <v>100</v>
      </c>
      <c r="K12" s="16">
        <f t="shared" si="1"/>
        <v>160</v>
      </c>
      <c r="L12" s="33">
        <f t="shared" si="3"/>
        <v>0.6</v>
      </c>
      <c r="M12" s="168">
        <v>12</v>
      </c>
      <c r="N12" s="54">
        <f t="shared" si="2"/>
        <v>79200</v>
      </c>
      <c r="O12" s="171">
        <v>72000</v>
      </c>
      <c r="P12" s="172">
        <v>72000</v>
      </c>
      <c r="Q12" s="27">
        <f t="shared" si="4"/>
        <v>0</v>
      </c>
      <c r="R12" s="134"/>
      <c r="S12" s="42">
        <f t="shared" si="5"/>
        <v>6000</v>
      </c>
      <c r="T12" s="81"/>
    </row>
    <row r="13" spans="2:21" ht="18" customHeight="1">
      <c r="B13" s="17">
        <v>4</v>
      </c>
      <c r="C13" s="176" t="s">
        <v>83</v>
      </c>
      <c r="D13" s="177"/>
      <c r="E13" s="178"/>
      <c r="F13" s="163" t="s">
        <v>85</v>
      </c>
      <c r="G13" s="164" t="s">
        <v>87</v>
      </c>
      <c r="H13" s="49">
        <v>11000</v>
      </c>
      <c r="I13" s="51" t="str">
        <f t="shared" si="0"/>
        <v/>
      </c>
      <c r="J13" s="166">
        <v>80</v>
      </c>
      <c r="K13" s="16">
        <f t="shared" si="1"/>
        <v>160</v>
      </c>
      <c r="L13" s="33">
        <f t="shared" si="3"/>
        <v>0.5</v>
      </c>
      <c r="M13" s="168">
        <v>6</v>
      </c>
      <c r="N13" s="54">
        <f t="shared" si="2"/>
        <v>33000</v>
      </c>
      <c r="O13" s="171">
        <v>30000</v>
      </c>
      <c r="P13" s="172">
        <v>30000</v>
      </c>
      <c r="Q13" s="27">
        <f t="shared" si="4"/>
        <v>0</v>
      </c>
      <c r="R13" s="134"/>
      <c r="S13" s="42">
        <f t="shared" si="5"/>
        <v>5000</v>
      </c>
      <c r="T13" s="180" t="s">
        <v>92</v>
      </c>
    </row>
    <row r="14" spans="2:21" ht="18" customHeight="1">
      <c r="B14" s="17">
        <v>5</v>
      </c>
      <c r="C14" s="130"/>
      <c r="D14" s="131"/>
      <c r="E14" s="132"/>
      <c r="F14" s="74"/>
      <c r="G14" s="75"/>
      <c r="H14" s="49">
        <v>11000</v>
      </c>
      <c r="I14" s="51" t="str">
        <f t="shared" si="0"/>
        <v/>
      </c>
      <c r="J14" s="76"/>
      <c r="K14" s="16">
        <f t="shared" si="1"/>
        <v>160</v>
      </c>
      <c r="L14" s="33">
        <f t="shared" si="3"/>
        <v>0</v>
      </c>
      <c r="M14" s="77"/>
      <c r="N14" s="54">
        <f t="shared" si="2"/>
        <v>0</v>
      </c>
      <c r="O14" s="78"/>
      <c r="P14" s="79"/>
      <c r="Q14" s="27">
        <f t="shared" si="4"/>
        <v>0</v>
      </c>
      <c r="R14" s="134"/>
      <c r="S14" s="42" t="str">
        <f t="shared" si="5"/>
        <v/>
      </c>
      <c r="T14" s="81"/>
    </row>
    <row r="15" spans="2:21" ht="18" customHeight="1">
      <c r="B15" s="17">
        <v>6</v>
      </c>
      <c r="C15" s="130"/>
      <c r="D15" s="131"/>
      <c r="E15" s="132"/>
      <c r="F15" s="74"/>
      <c r="G15" s="75"/>
      <c r="H15" s="49">
        <v>11000</v>
      </c>
      <c r="I15" s="51" t="str">
        <f t="shared" si="0"/>
        <v/>
      </c>
      <c r="J15" s="76"/>
      <c r="K15" s="16">
        <f t="shared" si="1"/>
        <v>160</v>
      </c>
      <c r="L15" s="33">
        <f t="shared" si="3"/>
        <v>0</v>
      </c>
      <c r="M15" s="77"/>
      <c r="N15" s="54">
        <f t="shared" si="2"/>
        <v>0</v>
      </c>
      <c r="O15" s="78"/>
      <c r="P15" s="79"/>
      <c r="Q15" s="27">
        <f t="shared" si="4"/>
        <v>0</v>
      </c>
      <c r="R15" s="134"/>
      <c r="S15" s="42" t="str">
        <f t="shared" si="5"/>
        <v/>
      </c>
      <c r="T15" s="81"/>
    </row>
    <row r="16" spans="2:21" ht="18" customHeight="1">
      <c r="B16" s="17">
        <v>7</v>
      </c>
      <c r="C16" s="130"/>
      <c r="D16" s="131"/>
      <c r="E16" s="132"/>
      <c r="F16" s="74"/>
      <c r="G16" s="75"/>
      <c r="H16" s="49">
        <v>11000</v>
      </c>
      <c r="I16" s="51" t="str">
        <f t="shared" si="0"/>
        <v/>
      </c>
      <c r="J16" s="76"/>
      <c r="K16" s="16">
        <f t="shared" si="1"/>
        <v>160</v>
      </c>
      <c r="L16" s="33">
        <f t="shared" si="3"/>
        <v>0</v>
      </c>
      <c r="M16" s="77"/>
      <c r="N16" s="54">
        <f t="shared" si="2"/>
        <v>0</v>
      </c>
      <c r="O16" s="78"/>
      <c r="P16" s="79"/>
      <c r="Q16" s="27">
        <f t="shared" si="4"/>
        <v>0</v>
      </c>
      <c r="R16" s="134"/>
      <c r="S16" s="42" t="str">
        <f t="shared" si="5"/>
        <v/>
      </c>
      <c r="T16" s="81"/>
    </row>
    <row r="17" spans="2:20" ht="18" customHeight="1">
      <c r="B17" s="17">
        <v>8</v>
      </c>
      <c r="C17" s="130"/>
      <c r="D17" s="131"/>
      <c r="E17" s="132"/>
      <c r="F17" s="74"/>
      <c r="G17" s="75"/>
      <c r="H17" s="49">
        <v>11000</v>
      </c>
      <c r="I17" s="51" t="str">
        <f t="shared" si="0"/>
        <v/>
      </c>
      <c r="J17" s="76"/>
      <c r="K17" s="16">
        <f t="shared" si="1"/>
        <v>160</v>
      </c>
      <c r="L17" s="33">
        <f t="shared" si="3"/>
        <v>0</v>
      </c>
      <c r="M17" s="77"/>
      <c r="N17" s="54">
        <f t="shared" si="2"/>
        <v>0</v>
      </c>
      <c r="O17" s="78"/>
      <c r="P17" s="79"/>
      <c r="Q17" s="27">
        <f t="shared" si="4"/>
        <v>0</v>
      </c>
      <c r="R17" s="134"/>
      <c r="S17" s="42" t="str">
        <f t="shared" si="5"/>
        <v/>
      </c>
      <c r="T17" s="81"/>
    </row>
    <row r="18" spans="2:20" ht="18" customHeight="1">
      <c r="B18" s="17">
        <v>9</v>
      </c>
      <c r="C18" s="130"/>
      <c r="D18" s="131"/>
      <c r="E18" s="132"/>
      <c r="F18" s="74"/>
      <c r="G18" s="75"/>
      <c r="H18" s="49">
        <v>11000</v>
      </c>
      <c r="I18" s="51" t="str">
        <f t="shared" si="0"/>
        <v/>
      </c>
      <c r="J18" s="76"/>
      <c r="K18" s="16">
        <f t="shared" si="1"/>
        <v>160</v>
      </c>
      <c r="L18" s="33">
        <f t="shared" si="3"/>
        <v>0</v>
      </c>
      <c r="M18" s="77"/>
      <c r="N18" s="54">
        <f t="shared" si="2"/>
        <v>0</v>
      </c>
      <c r="O18" s="78"/>
      <c r="P18" s="79"/>
      <c r="Q18" s="27">
        <f t="shared" si="4"/>
        <v>0</v>
      </c>
      <c r="R18" s="134"/>
      <c r="S18" s="42" t="str">
        <f t="shared" si="5"/>
        <v/>
      </c>
      <c r="T18" s="81"/>
    </row>
    <row r="19" spans="2:20" ht="18" customHeight="1">
      <c r="B19" s="17">
        <v>10</v>
      </c>
      <c r="C19" s="130"/>
      <c r="D19" s="131"/>
      <c r="E19" s="132"/>
      <c r="F19" s="74"/>
      <c r="G19" s="75"/>
      <c r="H19" s="49">
        <v>11000</v>
      </c>
      <c r="I19" s="51" t="str">
        <f t="shared" si="0"/>
        <v/>
      </c>
      <c r="J19" s="76"/>
      <c r="K19" s="16">
        <f t="shared" si="1"/>
        <v>160</v>
      </c>
      <c r="L19" s="33">
        <f t="shared" si="3"/>
        <v>0</v>
      </c>
      <c r="M19" s="77"/>
      <c r="N19" s="54">
        <f t="shared" si="2"/>
        <v>0</v>
      </c>
      <c r="O19" s="78"/>
      <c r="P19" s="79"/>
      <c r="Q19" s="27">
        <f t="shared" si="4"/>
        <v>0</v>
      </c>
      <c r="R19" s="134"/>
      <c r="S19" s="42" t="str">
        <f>IFERROR(ROUND(O19/M19,0),"")</f>
        <v/>
      </c>
      <c r="T19" s="81"/>
    </row>
    <row r="20" spans="2:20" ht="18" customHeight="1">
      <c r="B20" s="17">
        <v>11</v>
      </c>
      <c r="C20" s="130"/>
      <c r="D20" s="131"/>
      <c r="E20" s="132"/>
      <c r="F20" s="74"/>
      <c r="G20" s="75"/>
      <c r="H20" s="49">
        <v>11000</v>
      </c>
      <c r="I20" s="51" t="str">
        <f t="shared" si="0"/>
        <v/>
      </c>
      <c r="J20" s="76"/>
      <c r="K20" s="16">
        <f t="shared" si="1"/>
        <v>160</v>
      </c>
      <c r="L20" s="33">
        <f t="shared" ref="L20:L39" si="6">IFERROR(ROUND(J20/K20,1),"")</f>
        <v>0</v>
      </c>
      <c r="M20" s="77"/>
      <c r="N20" s="54">
        <f t="shared" si="2"/>
        <v>0</v>
      </c>
      <c r="O20" s="78"/>
      <c r="P20" s="79"/>
      <c r="Q20" s="27">
        <f t="shared" si="4"/>
        <v>0</v>
      </c>
      <c r="R20" s="134"/>
      <c r="S20" s="42" t="str">
        <f t="shared" si="5"/>
        <v/>
      </c>
      <c r="T20" s="81"/>
    </row>
    <row r="21" spans="2:20" ht="18" customHeight="1">
      <c r="B21" s="17">
        <v>12</v>
      </c>
      <c r="C21" s="130"/>
      <c r="D21" s="131"/>
      <c r="E21" s="132"/>
      <c r="F21" s="74"/>
      <c r="G21" s="75"/>
      <c r="H21" s="49">
        <v>11000</v>
      </c>
      <c r="I21" s="51" t="str">
        <f t="shared" si="0"/>
        <v/>
      </c>
      <c r="J21" s="76"/>
      <c r="K21" s="16">
        <f t="shared" si="1"/>
        <v>160</v>
      </c>
      <c r="L21" s="33">
        <f t="shared" si="6"/>
        <v>0</v>
      </c>
      <c r="M21" s="77"/>
      <c r="N21" s="54">
        <f t="shared" si="2"/>
        <v>0</v>
      </c>
      <c r="O21" s="78"/>
      <c r="P21" s="79"/>
      <c r="Q21" s="27">
        <f t="shared" si="4"/>
        <v>0</v>
      </c>
      <c r="R21" s="134"/>
      <c r="S21" s="42" t="str">
        <f t="shared" si="5"/>
        <v/>
      </c>
      <c r="T21" s="81"/>
    </row>
    <row r="22" spans="2:20" ht="18" customHeight="1">
      <c r="B22" s="17">
        <v>13</v>
      </c>
      <c r="C22" s="130"/>
      <c r="D22" s="131"/>
      <c r="E22" s="132"/>
      <c r="F22" s="74"/>
      <c r="G22" s="75"/>
      <c r="H22" s="49">
        <v>11000</v>
      </c>
      <c r="I22" s="51" t="str">
        <f t="shared" si="0"/>
        <v/>
      </c>
      <c r="J22" s="76"/>
      <c r="K22" s="16">
        <f t="shared" si="1"/>
        <v>160</v>
      </c>
      <c r="L22" s="33">
        <f t="shared" si="6"/>
        <v>0</v>
      </c>
      <c r="M22" s="77"/>
      <c r="N22" s="54">
        <f t="shared" si="2"/>
        <v>0</v>
      </c>
      <c r="O22" s="78"/>
      <c r="P22" s="79"/>
      <c r="Q22" s="27">
        <f t="shared" si="4"/>
        <v>0</v>
      </c>
      <c r="R22" s="134"/>
      <c r="S22" s="42" t="str">
        <f t="shared" si="5"/>
        <v/>
      </c>
      <c r="T22" s="81"/>
    </row>
    <row r="23" spans="2:20" ht="18" customHeight="1">
      <c r="B23" s="17">
        <v>14</v>
      </c>
      <c r="C23" s="130"/>
      <c r="D23" s="131"/>
      <c r="E23" s="132"/>
      <c r="F23" s="74"/>
      <c r="G23" s="75"/>
      <c r="H23" s="49">
        <v>11000</v>
      </c>
      <c r="I23" s="51" t="str">
        <f t="shared" si="0"/>
        <v/>
      </c>
      <c r="J23" s="76"/>
      <c r="K23" s="16">
        <f t="shared" si="1"/>
        <v>160</v>
      </c>
      <c r="L23" s="33">
        <f t="shared" si="6"/>
        <v>0</v>
      </c>
      <c r="M23" s="77"/>
      <c r="N23" s="54">
        <f t="shared" si="2"/>
        <v>0</v>
      </c>
      <c r="O23" s="78"/>
      <c r="P23" s="79"/>
      <c r="Q23" s="27">
        <f t="shared" si="4"/>
        <v>0</v>
      </c>
      <c r="R23" s="134"/>
      <c r="S23" s="42" t="str">
        <f t="shared" si="5"/>
        <v/>
      </c>
      <c r="T23" s="81"/>
    </row>
    <row r="24" spans="2:20" ht="18" customHeight="1">
      <c r="B24" s="17">
        <v>15</v>
      </c>
      <c r="C24" s="130"/>
      <c r="D24" s="131"/>
      <c r="E24" s="132"/>
      <c r="F24" s="74"/>
      <c r="G24" s="75"/>
      <c r="H24" s="49">
        <v>11000</v>
      </c>
      <c r="I24" s="51" t="str">
        <f t="shared" si="0"/>
        <v/>
      </c>
      <c r="J24" s="76"/>
      <c r="K24" s="16">
        <f t="shared" si="1"/>
        <v>160</v>
      </c>
      <c r="L24" s="33">
        <f t="shared" si="6"/>
        <v>0</v>
      </c>
      <c r="M24" s="77"/>
      <c r="N24" s="54">
        <f t="shared" si="2"/>
        <v>0</v>
      </c>
      <c r="O24" s="78"/>
      <c r="P24" s="79"/>
      <c r="Q24" s="27">
        <f t="shared" si="4"/>
        <v>0</v>
      </c>
      <c r="R24" s="134"/>
      <c r="S24" s="42" t="str">
        <f t="shared" si="5"/>
        <v/>
      </c>
      <c r="T24" s="81"/>
    </row>
    <row r="25" spans="2:20" ht="18" customHeight="1">
      <c r="B25" s="17">
        <v>16</v>
      </c>
      <c r="C25" s="130"/>
      <c r="D25" s="131"/>
      <c r="E25" s="132"/>
      <c r="F25" s="74"/>
      <c r="G25" s="75"/>
      <c r="H25" s="49">
        <v>11000</v>
      </c>
      <c r="I25" s="51" t="str">
        <f t="shared" si="0"/>
        <v/>
      </c>
      <c r="J25" s="76"/>
      <c r="K25" s="16">
        <f t="shared" si="1"/>
        <v>160</v>
      </c>
      <c r="L25" s="33">
        <f t="shared" si="6"/>
        <v>0</v>
      </c>
      <c r="M25" s="77"/>
      <c r="N25" s="54">
        <f t="shared" si="2"/>
        <v>0</v>
      </c>
      <c r="O25" s="78"/>
      <c r="P25" s="79"/>
      <c r="Q25" s="27">
        <f t="shared" ref="Q25:Q35" si="7">O25-P25</f>
        <v>0</v>
      </c>
      <c r="R25" s="134"/>
      <c r="S25" s="42" t="str">
        <f t="shared" si="5"/>
        <v/>
      </c>
      <c r="T25" s="81"/>
    </row>
    <row r="26" spans="2:20" ht="18" customHeight="1">
      <c r="B26" s="17">
        <v>17</v>
      </c>
      <c r="C26" s="130"/>
      <c r="D26" s="131"/>
      <c r="E26" s="132"/>
      <c r="F26" s="74"/>
      <c r="G26" s="75"/>
      <c r="H26" s="49">
        <v>11000</v>
      </c>
      <c r="I26" s="51" t="str">
        <f t="shared" ref="I26:I39" si="8">IF(G26="常勤職員",1,"")</f>
        <v/>
      </c>
      <c r="J26" s="76"/>
      <c r="K26" s="16">
        <f t="shared" si="1"/>
        <v>160</v>
      </c>
      <c r="L26" s="33">
        <f t="shared" si="6"/>
        <v>0</v>
      </c>
      <c r="M26" s="77"/>
      <c r="N26" s="54">
        <f t="shared" si="2"/>
        <v>0</v>
      </c>
      <c r="O26" s="78"/>
      <c r="P26" s="79"/>
      <c r="Q26" s="27">
        <f t="shared" si="7"/>
        <v>0</v>
      </c>
      <c r="R26" s="134"/>
      <c r="S26" s="42" t="str">
        <f t="shared" si="5"/>
        <v/>
      </c>
      <c r="T26" s="81"/>
    </row>
    <row r="27" spans="2:20" ht="18" customHeight="1">
      <c r="B27" s="17">
        <v>18</v>
      </c>
      <c r="C27" s="130"/>
      <c r="D27" s="131"/>
      <c r="E27" s="132"/>
      <c r="F27" s="74"/>
      <c r="G27" s="75"/>
      <c r="H27" s="49">
        <v>11000</v>
      </c>
      <c r="I27" s="51" t="str">
        <f t="shared" si="8"/>
        <v/>
      </c>
      <c r="J27" s="76"/>
      <c r="K27" s="16">
        <f t="shared" si="1"/>
        <v>160</v>
      </c>
      <c r="L27" s="33">
        <f t="shared" si="6"/>
        <v>0</v>
      </c>
      <c r="M27" s="77"/>
      <c r="N27" s="54">
        <f t="shared" si="2"/>
        <v>0</v>
      </c>
      <c r="O27" s="78"/>
      <c r="P27" s="79"/>
      <c r="Q27" s="27">
        <f t="shared" si="7"/>
        <v>0</v>
      </c>
      <c r="R27" s="134"/>
      <c r="S27" s="42" t="str">
        <f t="shared" si="5"/>
        <v/>
      </c>
      <c r="T27" s="81"/>
    </row>
    <row r="28" spans="2:20" ht="18" customHeight="1">
      <c r="B28" s="17">
        <v>19</v>
      </c>
      <c r="C28" s="130"/>
      <c r="D28" s="131"/>
      <c r="E28" s="132"/>
      <c r="F28" s="74"/>
      <c r="G28" s="75"/>
      <c r="H28" s="49">
        <v>11000</v>
      </c>
      <c r="I28" s="51" t="str">
        <f t="shared" si="8"/>
        <v/>
      </c>
      <c r="J28" s="76"/>
      <c r="K28" s="16">
        <f t="shared" si="1"/>
        <v>160</v>
      </c>
      <c r="L28" s="33">
        <f t="shared" si="6"/>
        <v>0</v>
      </c>
      <c r="M28" s="77"/>
      <c r="N28" s="54">
        <f t="shared" si="2"/>
        <v>0</v>
      </c>
      <c r="O28" s="78"/>
      <c r="P28" s="79"/>
      <c r="Q28" s="27">
        <f t="shared" si="7"/>
        <v>0</v>
      </c>
      <c r="R28" s="134"/>
      <c r="S28" s="42" t="str">
        <f t="shared" si="5"/>
        <v/>
      </c>
      <c r="T28" s="81"/>
    </row>
    <row r="29" spans="2:20" ht="18" customHeight="1">
      <c r="B29" s="17">
        <v>20</v>
      </c>
      <c r="C29" s="130"/>
      <c r="D29" s="131"/>
      <c r="E29" s="132"/>
      <c r="F29" s="74"/>
      <c r="G29" s="75"/>
      <c r="H29" s="49">
        <v>11000</v>
      </c>
      <c r="I29" s="51" t="str">
        <f t="shared" si="8"/>
        <v/>
      </c>
      <c r="J29" s="76"/>
      <c r="K29" s="16">
        <f t="shared" si="1"/>
        <v>160</v>
      </c>
      <c r="L29" s="33">
        <f t="shared" si="6"/>
        <v>0</v>
      </c>
      <c r="M29" s="77"/>
      <c r="N29" s="54">
        <f t="shared" si="2"/>
        <v>0</v>
      </c>
      <c r="O29" s="78"/>
      <c r="P29" s="79"/>
      <c r="Q29" s="27">
        <f t="shared" ref="Q29:Q33" si="9">O29-P29</f>
        <v>0</v>
      </c>
      <c r="R29" s="134"/>
      <c r="S29" s="42" t="str">
        <f t="shared" si="5"/>
        <v/>
      </c>
      <c r="T29" s="81"/>
    </row>
    <row r="30" spans="2:20" ht="18" customHeight="1">
      <c r="B30" s="17">
        <v>21</v>
      </c>
      <c r="C30" s="130"/>
      <c r="D30" s="131"/>
      <c r="E30" s="132"/>
      <c r="F30" s="74"/>
      <c r="G30" s="75"/>
      <c r="H30" s="49">
        <v>11000</v>
      </c>
      <c r="I30" s="51" t="str">
        <f t="shared" si="8"/>
        <v/>
      </c>
      <c r="J30" s="76"/>
      <c r="K30" s="16">
        <f t="shared" si="1"/>
        <v>160</v>
      </c>
      <c r="L30" s="33">
        <f t="shared" si="6"/>
        <v>0</v>
      </c>
      <c r="M30" s="77"/>
      <c r="N30" s="54">
        <f t="shared" si="2"/>
        <v>0</v>
      </c>
      <c r="O30" s="78"/>
      <c r="P30" s="79"/>
      <c r="Q30" s="27">
        <f t="shared" si="9"/>
        <v>0</v>
      </c>
      <c r="R30" s="134"/>
      <c r="S30" s="42" t="str">
        <f t="shared" si="5"/>
        <v/>
      </c>
      <c r="T30" s="81"/>
    </row>
    <row r="31" spans="2:20" ht="18" customHeight="1">
      <c r="B31" s="17">
        <v>22</v>
      </c>
      <c r="C31" s="130"/>
      <c r="D31" s="131"/>
      <c r="E31" s="132"/>
      <c r="F31" s="74"/>
      <c r="G31" s="75"/>
      <c r="H31" s="49">
        <v>11000</v>
      </c>
      <c r="I31" s="51" t="str">
        <f t="shared" si="8"/>
        <v/>
      </c>
      <c r="J31" s="76"/>
      <c r="K31" s="16">
        <f t="shared" si="1"/>
        <v>160</v>
      </c>
      <c r="L31" s="33">
        <f t="shared" si="6"/>
        <v>0</v>
      </c>
      <c r="M31" s="77"/>
      <c r="N31" s="54">
        <f t="shared" si="2"/>
        <v>0</v>
      </c>
      <c r="O31" s="78"/>
      <c r="P31" s="79"/>
      <c r="Q31" s="27">
        <f t="shared" si="9"/>
        <v>0</v>
      </c>
      <c r="R31" s="134"/>
      <c r="S31" s="42" t="str">
        <f t="shared" si="5"/>
        <v/>
      </c>
      <c r="T31" s="81"/>
    </row>
    <row r="32" spans="2:20" ht="18" customHeight="1">
      <c r="B32" s="17">
        <v>23</v>
      </c>
      <c r="C32" s="130"/>
      <c r="D32" s="131"/>
      <c r="E32" s="132"/>
      <c r="F32" s="74"/>
      <c r="G32" s="75"/>
      <c r="H32" s="49">
        <v>11000</v>
      </c>
      <c r="I32" s="51" t="str">
        <f t="shared" si="8"/>
        <v/>
      </c>
      <c r="J32" s="76"/>
      <c r="K32" s="16">
        <f t="shared" si="1"/>
        <v>160</v>
      </c>
      <c r="L32" s="33">
        <f t="shared" si="6"/>
        <v>0</v>
      </c>
      <c r="M32" s="77"/>
      <c r="N32" s="54">
        <f t="shared" si="2"/>
        <v>0</v>
      </c>
      <c r="O32" s="78"/>
      <c r="P32" s="79"/>
      <c r="Q32" s="27">
        <f t="shared" si="9"/>
        <v>0</v>
      </c>
      <c r="R32" s="134"/>
      <c r="S32" s="42" t="str">
        <f t="shared" si="5"/>
        <v/>
      </c>
      <c r="T32" s="81"/>
    </row>
    <row r="33" spans="2:20" ht="18" customHeight="1">
      <c r="B33" s="17">
        <v>24</v>
      </c>
      <c r="C33" s="130"/>
      <c r="D33" s="131"/>
      <c r="E33" s="132"/>
      <c r="F33" s="74"/>
      <c r="G33" s="75"/>
      <c r="H33" s="49">
        <v>11000</v>
      </c>
      <c r="I33" s="51" t="str">
        <f t="shared" si="8"/>
        <v/>
      </c>
      <c r="J33" s="76"/>
      <c r="K33" s="16">
        <f t="shared" si="1"/>
        <v>160</v>
      </c>
      <c r="L33" s="33">
        <f t="shared" si="6"/>
        <v>0</v>
      </c>
      <c r="M33" s="77"/>
      <c r="N33" s="54">
        <f t="shared" si="2"/>
        <v>0</v>
      </c>
      <c r="O33" s="78"/>
      <c r="P33" s="79"/>
      <c r="Q33" s="27">
        <f t="shared" si="9"/>
        <v>0</v>
      </c>
      <c r="R33" s="134"/>
      <c r="S33" s="42" t="str">
        <f t="shared" si="5"/>
        <v/>
      </c>
      <c r="T33" s="81"/>
    </row>
    <row r="34" spans="2:20" ht="18" customHeight="1">
      <c r="B34" s="17">
        <v>25</v>
      </c>
      <c r="C34" s="130"/>
      <c r="D34" s="131"/>
      <c r="E34" s="132"/>
      <c r="F34" s="74"/>
      <c r="G34" s="75"/>
      <c r="H34" s="49">
        <v>11000</v>
      </c>
      <c r="I34" s="51" t="str">
        <f t="shared" si="8"/>
        <v/>
      </c>
      <c r="J34" s="76"/>
      <c r="K34" s="16">
        <f t="shared" si="1"/>
        <v>160</v>
      </c>
      <c r="L34" s="33">
        <f t="shared" si="6"/>
        <v>0</v>
      </c>
      <c r="M34" s="77"/>
      <c r="N34" s="54">
        <f t="shared" si="2"/>
        <v>0</v>
      </c>
      <c r="O34" s="78"/>
      <c r="P34" s="79"/>
      <c r="Q34" s="27">
        <f t="shared" si="7"/>
        <v>0</v>
      </c>
      <c r="R34" s="134"/>
      <c r="S34" s="42" t="str">
        <f t="shared" si="5"/>
        <v/>
      </c>
      <c r="T34" s="81"/>
    </row>
    <row r="35" spans="2:20" ht="18" customHeight="1">
      <c r="B35" s="17">
        <v>26</v>
      </c>
      <c r="C35" s="130"/>
      <c r="D35" s="131"/>
      <c r="E35" s="132"/>
      <c r="F35" s="74"/>
      <c r="G35" s="75"/>
      <c r="H35" s="49">
        <v>11000</v>
      </c>
      <c r="I35" s="51" t="str">
        <f t="shared" si="8"/>
        <v/>
      </c>
      <c r="J35" s="76"/>
      <c r="K35" s="16">
        <f t="shared" si="1"/>
        <v>160</v>
      </c>
      <c r="L35" s="33">
        <f>IFERROR(ROUND(J35/K35,1),"")</f>
        <v>0</v>
      </c>
      <c r="M35" s="77"/>
      <c r="N35" s="54">
        <f t="shared" si="2"/>
        <v>0</v>
      </c>
      <c r="O35" s="78"/>
      <c r="P35" s="79"/>
      <c r="Q35" s="27">
        <f t="shared" si="7"/>
        <v>0</v>
      </c>
      <c r="R35" s="134"/>
      <c r="S35" s="42" t="str">
        <f t="shared" si="5"/>
        <v/>
      </c>
      <c r="T35" s="81"/>
    </row>
    <row r="36" spans="2:20" ht="18" customHeight="1">
      <c r="B36" s="17">
        <v>27</v>
      </c>
      <c r="C36" s="130"/>
      <c r="D36" s="131"/>
      <c r="E36" s="132"/>
      <c r="F36" s="74"/>
      <c r="G36" s="75"/>
      <c r="H36" s="49">
        <v>11000</v>
      </c>
      <c r="I36" s="51" t="str">
        <f t="shared" si="8"/>
        <v/>
      </c>
      <c r="J36" s="76"/>
      <c r="K36" s="16">
        <f t="shared" si="1"/>
        <v>160</v>
      </c>
      <c r="L36" s="33">
        <f t="shared" si="6"/>
        <v>0</v>
      </c>
      <c r="M36" s="77"/>
      <c r="N36" s="54">
        <f t="shared" si="2"/>
        <v>0</v>
      </c>
      <c r="O36" s="78"/>
      <c r="P36" s="79"/>
      <c r="Q36" s="27">
        <f t="shared" si="4"/>
        <v>0</v>
      </c>
      <c r="R36" s="134"/>
      <c r="S36" s="42" t="str">
        <f t="shared" si="5"/>
        <v/>
      </c>
      <c r="T36" s="81"/>
    </row>
    <row r="37" spans="2:20" ht="18" customHeight="1">
      <c r="B37" s="17">
        <v>28</v>
      </c>
      <c r="C37" s="130"/>
      <c r="D37" s="131"/>
      <c r="E37" s="132"/>
      <c r="F37" s="74"/>
      <c r="G37" s="75"/>
      <c r="H37" s="49">
        <v>11000</v>
      </c>
      <c r="I37" s="51" t="str">
        <f t="shared" si="8"/>
        <v/>
      </c>
      <c r="J37" s="76"/>
      <c r="K37" s="16">
        <f t="shared" si="1"/>
        <v>160</v>
      </c>
      <c r="L37" s="33">
        <f t="shared" si="6"/>
        <v>0</v>
      </c>
      <c r="M37" s="77"/>
      <c r="N37" s="54">
        <f t="shared" si="2"/>
        <v>0</v>
      </c>
      <c r="O37" s="78"/>
      <c r="P37" s="79"/>
      <c r="Q37" s="27">
        <f t="shared" si="4"/>
        <v>0</v>
      </c>
      <c r="R37" s="134"/>
      <c r="S37" s="42" t="str">
        <f t="shared" si="5"/>
        <v/>
      </c>
      <c r="T37" s="81"/>
    </row>
    <row r="38" spans="2:20" ht="18" customHeight="1">
      <c r="B38" s="17">
        <v>29</v>
      </c>
      <c r="C38" s="130"/>
      <c r="D38" s="131"/>
      <c r="E38" s="132"/>
      <c r="F38" s="74"/>
      <c r="G38" s="75"/>
      <c r="H38" s="49">
        <v>11000</v>
      </c>
      <c r="I38" s="51" t="str">
        <f t="shared" si="8"/>
        <v/>
      </c>
      <c r="J38" s="76"/>
      <c r="K38" s="16">
        <f t="shared" si="1"/>
        <v>160</v>
      </c>
      <c r="L38" s="33">
        <f t="shared" si="6"/>
        <v>0</v>
      </c>
      <c r="M38" s="77"/>
      <c r="N38" s="54">
        <f t="shared" si="2"/>
        <v>0</v>
      </c>
      <c r="O38" s="78"/>
      <c r="P38" s="79"/>
      <c r="Q38" s="27">
        <f t="shared" si="4"/>
        <v>0</v>
      </c>
      <c r="R38" s="134"/>
      <c r="S38" s="42" t="str">
        <f t="shared" si="5"/>
        <v/>
      </c>
      <c r="T38" s="81"/>
    </row>
    <row r="39" spans="2:20" ht="18" customHeight="1" thickBot="1">
      <c r="B39" s="17">
        <v>30</v>
      </c>
      <c r="C39" s="130"/>
      <c r="D39" s="131"/>
      <c r="E39" s="132"/>
      <c r="F39" s="74"/>
      <c r="G39" s="75"/>
      <c r="H39" s="49">
        <v>11000</v>
      </c>
      <c r="I39" s="51" t="str">
        <f t="shared" si="8"/>
        <v/>
      </c>
      <c r="J39" s="76"/>
      <c r="K39" s="16">
        <f t="shared" si="1"/>
        <v>160</v>
      </c>
      <c r="L39" s="33">
        <f t="shared" si="6"/>
        <v>0</v>
      </c>
      <c r="M39" s="77"/>
      <c r="N39" s="54">
        <f t="shared" si="2"/>
        <v>0</v>
      </c>
      <c r="O39" s="78"/>
      <c r="P39" s="79"/>
      <c r="Q39" s="27">
        <f t="shared" si="4"/>
        <v>0</v>
      </c>
      <c r="R39" s="135"/>
      <c r="S39" s="42" t="str">
        <f t="shared" si="5"/>
        <v/>
      </c>
      <c r="T39" s="81"/>
    </row>
    <row r="40" spans="2:20" ht="18" customHeight="1" thickBot="1">
      <c r="B40" s="127" t="s">
        <v>32</v>
      </c>
      <c r="C40" s="128"/>
      <c r="D40" s="128"/>
      <c r="E40" s="128"/>
      <c r="F40" s="128"/>
      <c r="G40" s="129"/>
      <c r="H40" s="47"/>
      <c r="I40" s="52">
        <f>SUM(I10:I39)</f>
        <v>2</v>
      </c>
      <c r="J40" s="72"/>
      <c r="K40" s="44"/>
      <c r="L40" s="46">
        <f>SUM(L10:L39)</f>
        <v>3.1</v>
      </c>
      <c r="M40" s="39">
        <f t="shared" ref="M40:Q40" si="10">SUM(M10:M39)</f>
        <v>42</v>
      </c>
      <c r="N40" s="28">
        <f t="shared" si="10"/>
        <v>376200</v>
      </c>
      <c r="O40" s="28">
        <f t="shared" si="10"/>
        <v>342000</v>
      </c>
      <c r="P40" s="18">
        <f t="shared" si="10"/>
        <v>342000</v>
      </c>
      <c r="Q40" s="29">
        <f t="shared" si="10"/>
        <v>0</v>
      </c>
      <c r="R40" s="179">
        <v>51300</v>
      </c>
      <c r="S40" s="43">
        <f t="shared" si="5"/>
        <v>8143</v>
      </c>
      <c r="T40" s="73"/>
    </row>
    <row r="41" spans="2:20" ht="18" customHeight="1">
      <c r="B41" s="1" t="s">
        <v>21</v>
      </c>
    </row>
    <row r="42" spans="2:20" ht="18" customHeight="1">
      <c r="B42" s="1" t="s">
        <v>23</v>
      </c>
    </row>
    <row r="43" spans="2:20" ht="18" customHeight="1">
      <c r="B43" s="35" t="s">
        <v>24</v>
      </c>
    </row>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sheetData>
  <mergeCells count="47">
    <mergeCell ref="B3:T3"/>
    <mergeCell ref="B7:B8"/>
    <mergeCell ref="C7:E8"/>
    <mergeCell ref="G7:G8"/>
    <mergeCell ref="J7:L7"/>
    <mergeCell ref="R7:R8"/>
    <mergeCell ref="S7:S8"/>
    <mergeCell ref="F7:F8"/>
    <mergeCell ref="T7:T8"/>
    <mergeCell ref="H7:H8"/>
    <mergeCell ref="I7:I8"/>
    <mergeCell ref="M7:M8"/>
    <mergeCell ref="N7:N8"/>
    <mergeCell ref="C12:E12"/>
    <mergeCell ref="C14:E14"/>
    <mergeCell ref="S5:T5"/>
    <mergeCell ref="C23:E23"/>
    <mergeCell ref="C10:E10"/>
    <mergeCell ref="C11:E11"/>
    <mergeCell ref="C22:E22"/>
    <mergeCell ref="R9:R39"/>
    <mergeCell ref="C30:E30"/>
    <mergeCell ref="C31:E31"/>
    <mergeCell ref="C32:E32"/>
    <mergeCell ref="C28:E28"/>
    <mergeCell ref="C34:E34"/>
    <mergeCell ref="C35:E35"/>
    <mergeCell ref="C25:E25"/>
    <mergeCell ref="C29:E29"/>
    <mergeCell ref="C27:E27"/>
    <mergeCell ref="C9:E9"/>
    <mergeCell ref="C26:E26"/>
    <mergeCell ref="B40:G40"/>
    <mergeCell ref="C13:E13"/>
    <mergeCell ref="C17:E17"/>
    <mergeCell ref="C18:E18"/>
    <mergeCell ref="C19:E19"/>
    <mergeCell ref="C20:E20"/>
    <mergeCell ref="C38:E38"/>
    <mergeCell ref="C39:E39"/>
    <mergeCell ref="C36:E36"/>
    <mergeCell ref="C37:E37"/>
    <mergeCell ref="C15:E15"/>
    <mergeCell ref="C33:E33"/>
    <mergeCell ref="C16:E16"/>
    <mergeCell ref="C21:E21"/>
    <mergeCell ref="C24:E24"/>
  </mergeCells>
  <phoneticPr fontId="1"/>
  <dataValidations count="3">
    <dataValidation type="list" allowBlank="1" showInputMessage="1" showErrorMessage="1" sqref="G10:G39" xr:uid="{00000000-0002-0000-0100-000000000000}">
      <formula1>"常勤職員,非常勤職員"</formula1>
    </dataValidation>
    <dataValidation type="list" allowBlank="1" showInputMessage="1" showErrorMessage="1" sqref="F10:F39" xr:uid="{00000000-0002-0000-0100-000001000000}">
      <formula1>"放課後児童支援員,補助員,育成支援の周辺業務を行う職員,その他"</formula1>
    </dataValidation>
    <dataValidation type="list" allowBlank="1" showInputMessage="1" showErrorMessage="1" sqref="M10:M39" xr:uid="{157EFDD7-B2A8-45DF-A8A9-0D23AC8751CA}">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C651"/>
  <sheetViews>
    <sheetView zoomScaleNormal="100" workbookViewId="0">
      <selection activeCell="N24" sqref="N24"/>
    </sheetView>
  </sheetViews>
  <sheetFormatPr defaultRowHeight="12.75"/>
  <cols>
    <col min="1" max="1" width="2.625" style="1" customWidth="1"/>
    <col min="2" max="2" width="25.75" style="9" customWidth="1"/>
    <col min="3" max="3" width="59.125" style="9" customWidth="1"/>
    <col min="4" max="171" width="2.625" style="1" customWidth="1"/>
    <col min="172" max="16384" width="9" style="1"/>
  </cols>
  <sheetData>
    <row r="1" spans="2:3" ht="18" customHeight="1">
      <c r="B1" s="36" t="s">
        <v>36</v>
      </c>
    </row>
    <row r="2" spans="2:3" ht="18" customHeight="1"/>
    <row r="3" spans="2:3" ht="18" customHeight="1"/>
    <row r="4" spans="2:3" ht="30" customHeight="1">
      <c r="B4" s="11" t="s">
        <v>25</v>
      </c>
      <c r="C4" s="10" t="s">
        <v>64</v>
      </c>
    </row>
    <row r="5" spans="2:3" ht="30" customHeight="1">
      <c r="B5" s="11" t="s">
        <v>49</v>
      </c>
      <c r="C5" s="10" t="s">
        <v>65</v>
      </c>
    </row>
    <row r="6" spans="2:3" ht="51">
      <c r="B6" s="11" t="s">
        <v>26</v>
      </c>
      <c r="C6" s="10" t="s">
        <v>66</v>
      </c>
    </row>
    <row r="7" spans="2:3" ht="63.75">
      <c r="B7" s="11" t="s">
        <v>27</v>
      </c>
      <c r="C7" s="10" t="s">
        <v>37</v>
      </c>
    </row>
    <row r="8" spans="2:3" ht="51">
      <c r="B8" s="11" t="s">
        <v>28</v>
      </c>
      <c r="C8" s="10" t="s">
        <v>48</v>
      </c>
    </row>
    <row r="9" spans="2:3" ht="30" customHeight="1">
      <c r="B9" s="11" t="s">
        <v>50</v>
      </c>
      <c r="C9" s="10" t="s">
        <v>67</v>
      </c>
    </row>
    <row r="10" spans="2:3" ht="51">
      <c r="B10" s="11" t="s">
        <v>34</v>
      </c>
      <c r="C10" s="10" t="s">
        <v>68</v>
      </c>
    </row>
    <row r="11" spans="2:3" ht="38.25">
      <c r="B11" s="11" t="s">
        <v>33</v>
      </c>
      <c r="C11" s="10" t="s">
        <v>38</v>
      </c>
    </row>
    <row r="12" spans="2:3" ht="102">
      <c r="B12" s="11" t="s">
        <v>29</v>
      </c>
      <c r="C12" s="10" t="s">
        <v>69</v>
      </c>
    </row>
    <row r="13" spans="2:3" ht="76.5">
      <c r="B13" s="11" t="s">
        <v>35</v>
      </c>
      <c r="C13" s="10" t="s">
        <v>70</v>
      </c>
    </row>
    <row r="14" spans="2:3" ht="76.5">
      <c r="B14" s="11" t="s">
        <v>71</v>
      </c>
      <c r="C14" s="10" t="s">
        <v>72</v>
      </c>
    </row>
    <row r="15" spans="2:3" ht="38.25">
      <c r="B15" s="11" t="s">
        <v>56</v>
      </c>
      <c r="C15" s="10"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　事業計画書</vt:lpstr>
      <vt:lpstr>別紙様式１別添　賃金改善内訳</vt:lpstr>
      <vt:lpstr>参考</vt:lpstr>
      <vt:lpstr>'別紙様式１　事業計画書'!Print_Area</vt:lpstr>
      <vt:lpstr>'別紙様式１別添　賃金改善内訳'!Print_Area</vt:lpstr>
      <vt:lpstr>'別紙様式１別添　賃金改善内訳'!Print_Titles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安田　愛梨</cp:lastModifiedBy>
  <cp:lastPrinted>2024-03-06T05:55:44Z</cp:lastPrinted>
  <dcterms:created xsi:type="dcterms:W3CDTF">2018-01-05T08:28:31Z</dcterms:created>
  <dcterms:modified xsi:type="dcterms:W3CDTF">2024-03-06T05:55:46Z</dcterms:modified>
</cp:coreProperties>
</file>