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6年度\3計画書の提出について\01提出様式\"/>
    </mc:Choice>
  </mc:AlternateContent>
  <xr:revisionPtr revIDLastSave="0" documentId="13_ncr:1_{94E70AAF-D14D-4083-B7BB-3D36B632012E}" xr6:coauthVersionLast="47" xr6:coauthVersionMax="47" xr10:uidLastSave="{00000000-0000-0000-0000-000000000000}"/>
  <bookViews>
    <workbookView xWindow="-98" yWindow="-98" windowWidth="20715" windowHeight="13276" xr2:uid="{00000000-000D-0000-FFFF-FFFF00000000}"/>
  </bookViews>
  <sheets>
    <sheet name="事業計画書" sheetId="1" r:id="rId1"/>
    <sheet name="事業計画書 (2)" sheetId="9" r:id="rId2"/>
    <sheet name="児童名簿表紙" sheetId="14" r:id="rId3"/>
    <sheet name="児童名簿" sheetId="2" r:id="rId4"/>
    <sheet name="職員名簿" sheetId="8" r:id="rId5"/>
    <sheet name="開設日数内訳書 " sheetId="22" r:id="rId6"/>
  </sheets>
  <definedNames>
    <definedName name="_xlnm.Print_Area" localSheetId="5">'開設日数内訳書 '!$A$1:$AQ$39</definedName>
    <definedName name="_xlnm.Print_Area" localSheetId="0">事業計画書!$A$1:$AI$42</definedName>
    <definedName name="_xlnm.Print_Area" localSheetId="3">児童名簿!$A$1:$J$34</definedName>
    <definedName name="_xlnm.Print_Area" localSheetId="2">児童名簿表紙!$A$1:$R$41</definedName>
    <definedName name="_xlnm.Print_Area" localSheetId="4">職員名簿!$A$1:$AJ$46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22" l="1"/>
  <c r="O17" i="22"/>
  <c r="AQ31" i="22"/>
  <c r="AP31" i="22"/>
  <c r="AO31" i="22"/>
  <c r="AN31" i="22"/>
  <c r="AP30" i="22"/>
  <c r="AO30" i="22"/>
  <c r="AN30" i="22"/>
  <c r="AM30" i="22"/>
  <c r="AM29" i="22"/>
  <c r="H29" i="22"/>
  <c r="I29" i="22" s="1"/>
  <c r="J29" i="22" s="1"/>
  <c r="K29" i="22" s="1"/>
  <c r="L29" i="22" s="1"/>
  <c r="M29" i="22" s="1"/>
  <c r="N29" i="22" s="1"/>
  <c r="O29" i="22" s="1"/>
  <c r="P29" i="22" s="1"/>
  <c r="Q29" i="22" s="1"/>
  <c r="R29" i="22" s="1"/>
  <c r="S29" i="22" s="1"/>
  <c r="T29" i="22" s="1"/>
  <c r="U29" i="22" s="1"/>
  <c r="V29" i="22" s="1"/>
  <c r="W29" i="22" s="1"/>
  <c r="X29" i="22" s="1"/>
  <c r="Y29" i="22" s="1"/>
  <c r="Z29" i="22" s="1"/>
  <c r="AA29" i="22" s="1"/>
  <c r="AB29" i="22" s="1"/>
  <c r="AC29" i="22" s="1"/>
  <c r="AD29" i="22" s="1"/>
  <c r="AE29" i="22" s="1"/>
  <c r="AF29" i="22" s="1"/>
  <c r="AG29" i="22" s="1"/>
  <c r="AH29" i="22" s="1"/>
  <c r="AI29" i="22" s="1"/>
  <c r="AJ29" i="22" s="1"/>
  <c r="AK29" i="22" s="1"/>
  <c r="AP28" i="22"/>
  <c r="AN28" i="22"/>
  <c r="AM28" i="22"/>
  <c r="AM27" i="22"/>
  <c r="G27" i="22"/>
  <c r="H27" i="22" s="1"/>
  <c r="I27" i="22" s="1"/>
  <c r="J27" i="22" s="1"/>
  <c r="K27" i="22" s="1"/>
  <c r="L27" i="22" s="1"/>
  <c r="M27" i="22" s="1"/>
  <c r="N27" i="22" s="1"/>
  <c r="O27" i="22" s="1"/>
  <c r="P27" i="22" s="1"/>
  <c r="Q27" i="22" s="1"/>
  <c r="R27" i="22" s="1"/>
  <c r="S27" i="22" s="1"/>
  <c r="T27" i="22" s="1"/>
  <c r="U27" i="22" s="1"/>
  <c r="V27" i="22" s="1"/>
  <c r="W27" i="22" s="1"/>
  <c r="X27" i="22" s="1"/>
  <c r="Y27" i="22" s="1"/>
  <c r="Z27" i="22" s="1"/>
  <c r="AA27" i="22" s="1"/>
  <c r="AB27" i="22" s="1"/>
  <c r="AC27" i="22" s="1"/>
  <c r="AD27" i="22" s="1"/>
  <c r="AE27" i="22" s="1"/>
  <c r="AF27" i="22" s="1"/>
  <c r="AG27" i="22" s="1"/>
  <c r="AH27" i="22" s="1"/>
  <c r="AP26" i="22"/>
  <c r="AO26" i="22"/>
  <c r="AN26" i="22"/>
  <c r="AM26" i="22"/>
  <c r="AM25" i="22"/>
  <c r="D25" i="22"/>
  <c r="E25" i="22" s="1"/>
  <c r="F25" i="22" s="1"/>
  <c r="G25" i="22" s="1"/>
  <c r="H25" i="22" s="1"/>
  <c r="I25" i="22" s="1"/>
  <c r="J25" i="22" s="1"/>
  <c r="K25" i="22" s="1"/>
  <c r="L25" i="22" s="1"/>
  <c r="M25" i="22" s="1"/>
  <c r="N25" i="22" s="1"/>
  <c r="O25" i="22" s="1"/>
  <c r="P25" i="22" s="1"/>
  <c r="Q25" i="22" s="1"/>
  <c r="R25" i="22" s="1"/>
  <c r="S25" i="22" s="1"/>
  <c r="T25" i="22" s="1"/>
  <c r="U25" i="22" s="1"/>
  <c r="V25" i="22" s="1"/>
  <c r="W25" i="22" s="1"/>
  <c r="X25" i="22" s="1"/>
  <c r="Y25" i="22" s="1"/>
  <c r="Z25" i="22" s="1"/>
  <c r="AA25" i="22" s="1"/>
  <c r="AB25" i="22" s="1"/>
  <c r="AC25" i="22" s="1"/>
  <c r="AD25" i="22" s="1"/>
  <c r="AE25" i="22" s="1"/>
  <c r="AF25" i="22" s="1"/>
  <c r="AG25" i="22" s="1"/>
  <c r="AH25" i="22" s="1"/>
  <c r="AP24" i="22"/>
  <c r="AO24" i="22"/>
  <c r="AN24" i="22"/>
  <c r="AM24" i="22"/>
  <c r="AM23" i="22"/>
  <c r="I23" i="22"/>
  <c r="J23" i="22" s="1"/>
  <c r="K23" i="22" s="1"/>
  <c r="L23" i="22" s="1"/>
  <c r="M23" i="22" s="1"/>
  <c r="N23" i="22" s="1"/>
  <c r="O23" i="22" s="1"/>
  <c r="P23" i="22" s="1"/>
  <c r="Q23" i="22" s="1"/>
  <c r="R23" i="22" s="1"/>
  <c r="S23" i="22" s="1"/>
  <c r="T23" i="22" s="1"/>
  <c r="U23" i="22" s="1"/>
  <c r="V23" i="22" s="1"/>
  <c r="W23" i="22" s="1"/>
  <c r="X23" i="22" s="1"/>
  <c r="Y23" i="22" s="1"/>
  <c r="Z23" i="22" s="1"/>
  <c r="AA23" i="22" s="1"/>
  <c r="AB23" i="22" s="1"/>
  <c r="AC23" i="22" s="1"/>
  <c r="AD23" i="22" s="1"/>
  <c r="AE23" i="22" s="1"/>
  <c r="AF23" i="22" s="1"/>
  <c r="AG23" i="22" s="1"/>
  <c r="AH23" i="22" s="1"/>
  <c r="AI23" i="22" s="1"/>
  <c r="AJ23" i="22" s="1"/>
  <c r="AK23" i="22" s="1"/>
  <c r="AL23" i="22" s="1"/>
  <c r="H23" i="22"/>
  <c r="AP22" i="22"/>
  <c r="AN22" i="22"/>
  <c r="AM22" i="22"/>
  <c r="AM21" i="22"/>
  <c r="F21" i="22"/>
  <c r="G21" i="22" s="1"/>
  <c r="H21" i="22" s="1"/>
  <c r="I21" i="22" s="1"/>
  <c r="J21" i="22" s="1"/>
  <c r="K21" i="22" s="1"/>
  <c r="L21" i="22" s="1"/>
  <c r="M21" i="22" s="1"/>
  <c r="N21" i="22" s="1"/>
  <c r="O21" i="22" s="1"/>
  <c r="P21" i="22" s="1"/>
  <c r="Q21" i="22" s="1"/>
  <c r="R21" i="22" s="1"/>
  <c r="S21" i="22" s="1"/>
  <c r="T21" i="22" s="1"/>
  <c r="U21" i="22" s="1"/>
  <c r="V21" i="22" s="1"/>
  <c r="W21" i="22" s="1"/>
  <c r="X21" i="22" s="1"/>
  <c r="Y21" i="22" s="1"/>
  <c r="Z21" i="22" s="1"/>
  <c r="AA21" i="22" s="1"/>
  <c r="AB21" i="22" s="1"/>
  <c r="AC21" i="22" s="1"/>
  <c r="AD21" i="22" s="1"/>
  <c r="AE21" i="22" s="1"/>
  <c r="AF21" i="22" s="1"/>
  <c r="AG21" i="22" s="1"/>
  <c r="AH21" i="22" s="1"/>
  <c r="AI21" i="22" s="1"/>
  <c r="AP20" i="22"/>
  <c r="AN20" i="22"/>
  <c r="AM20" i="22"/>
  <c r="AM19" i="22"/>
  <c r="C19" i="22"/>
  <c r="D19" i="22" s="1"/>
  <c r="E19" i="22" s="1"/>
  <c r="F19" i="22" s="1"/>
  <c r="G19" i="22" s="1"/>
  <c r="H19" i="22" s="1"/>
  <c r="I19" i="22" s="1"/>
  <c r="J19" i="22" s="1"/>
  <c r="K19" i="22" s="1"/>
  <c r="L19" i="22" s="1"/>
  <c r="M19" i="22" s="1"/>
  <c r="N19" i="22" s="1"/>
  <c r="O19" i="22" s="1"/>
  <c r="P19" i="22" s="1"/>
  <c r="Q19" i="22" s="1"/>
  <c r="R19" i="22" s="1"/>
  <c r="S19" i="22" s="1"/>
  <c r="T19" i="22" s="1"/>
  <c r="U19" i="22" s="1"/>
  <c r="W19" i="22" s="1"/>
  <c r="X19" i="22" s="1"/>
  <c r="Y19" i="22" s="1"/>
  <c r="Z19" i="22" s="1"/>
  <c r="AA19" i="22" s="1"/>
  <c r="AB19" i="22" s="1"/>
  <c r="AC19" i="22" s="1"/>
  <c r="AD19" i="22" s="1"/>
  <c r="AE19" i="22" s="1"/>
  <c r="AF19" i="22" s="1"/>
  <c r="AG19" i="22" s="1"/>
  <c r="AP18" i="22"/>
  <c r="AN18" i="22"/>
  <c r="AM18" i="22"/>
  <c r="AM17" i="22"/>
  <c r="H17" i="22"/>
  <c r="I17" i="22" s="1"/>
  <c r="J17" i="22" s="1"/>
  <c r="K17" i="22" s="1"/>
  <c r="L17" i="22" s="1"/>
  <c r="M17" i="22" s="1"/>
  <c r="N17" i="22" s="1"/>
  <c r="AP16" i="22"/>
  <c r="AO16" i="22"/>
  <c r="AN16" i="22"/>
  <c r="AM16" i="22"/>
  <c r="AM15" i="22"/>
  <c r="E15" i="22"/>
  <c r="F15" i="22" s="1"/>
  <c r="G15" i="22" s="1"/>
  <c r="H15" i="22" s="1"/>
  <c r="I15" i="22" s="1"/>
  <c r="J15" i="22" s="1"/>
  <c r="K15" i="22" s="1"/>
  <c r="L15" i="22" s="1"/>
  <c r="M15" i="22" s="1"/>
  <c r="N15" i="22" s="1"/>
  <c r="O15" i="22" s="1"/>
  <c r="P15" i="22" s="1"/>
  <c r="Q15" i="22" s="1"/>
  <c r="R15" i="22" s="1"/>
  <c r="S15" i="22" s="1"/>
  <c r="T15" i="22" s="1"/>
  <c r="U15" i="22" s="1"/>
  <c r="V15" i="22" s="1"/>
  <c r="W15" i="22" s="1"/>
  <c r="X15" i="22" s="1"/>
  <c r="Y15" i="22" s="1"/>
  <c r="Z15" i="22" s="1"/>
  <c r="AA15" i="22" s="1"/>
  <c r="AB15" i="22" s="1"/>
  <c r="AC15" i="22" s="1"/>
  <c r="AD15" i="22" s="1"/>
  <c r="AE15" i="22" s="1"/>
  <c r="AF15" i="22" s="1"/>
  <c r="AG15" i="22" s="1"/>
  <c r="AH15" i="22" s="1"/>
  <c r="AI15" i="22" s="1"/>
  <c r="AP14" i="22"/>
  <c r="AO14" i="22"/>
  <c r="AN14" i="22"/>
  <c r="AM14" i="22"/>
  <c r="AM13" i="22"/>
  <c r="C13" i="22"/>
  <c r="D13" i="22" s="1"/>
  <c r="E13" i="22" s="1"/>
  <c r="F13" i="22" s="1"/>
  <c r="G13" i="22" s="1"/>
  <c r="H13" i="22" s="1"/>
  <c r="I13" i="22" s="1"/>
  <c r="J13" i="22" s="1"/>
  <c r="K13" i="22" s="1"/>
  <c r="L13" i="22" s="1"/>
  <c r="M13" i="22" s="1"/>
  <c r="N13" i="22" s="1"/>
  <c r="O13" i="22" s="1"/>
  <c r="P13" i="22" s="1"/>
  <c r="Q13" i="22" s="1"/>
  <c r="R13" i="22" s="1"/>
  <c r="S13" i="22" s="1"/>
  <c r="T13" i="22" s="1"/>
  <c r="U13" i="22" s="1"/>
  <c r="V13" i="22" s="1"/>
  <c r="W13" i="22" s="1"/>
  <c r="X13" i="22" s="1"/>
  <c r="Y13" i="22" s="1"/>
  <c r="Z13" i="22" s="1"/>
  <c r="AA13" i="22" s="1"/>
  <c r="AB13" i="22" s="1"/>
  <c r="AC13" i="22" s="1"/>
  <c r="AD13" i="22" s="1"/>
  <c r="AE13" i="22" s="1"/>
  <c r="AF13" i="22" s="1"/>
  <c r="AP12" i="22"/>
  <c r="AN12" i="22"/>
  <c r="AM12" i="22"/>
  <c r="AM11" i="22"/>
  <c r="G11" i="22"/>
  <c r="H11" i="22" s="1"/>
  <c r="I11" i="22" s="1"/>
  <c r="J11" i="22" s="1"/>
  <c r="K11" i="22" s="1"/>
  <c r="L11" i="22" s="1"/>
  <c r="M11" i="22" s="1"/>
  <c r="N11" i="22" s="1"/>
  <c r="O11" i="22" s="1"/>
  <c r="P11" i="22" s="1"/>
  <c r="Q11" i="22" s="1"/>
  <c r="R11" i="22" s="1"/>
  <c r="S11" i="22" s="1"/>
  <c r="T11" i="22" s="1"/>
  <c r="U11" i="22" s="1"/>
  <c r="V11" i="22" s="1"/>
  <c r="W11" i="22" s="1"/>
  <c r="X11" i="22" s="1"/>
  <c r="Y11" i="22" s="1"/>
  <c r="Z11" i="22" s="1"/>
  <c r="AA11" i="22" s="1"/>
  <c r="AB11" i="22" s="1"/>
  <c r="AC11" i="22" s="1"/>
  <c r="AD11" i="22" s="1"/>
  <c r="AE11" i="22" s="1"/>
  <c r="AF11" i="22" s="1"/>
  <c r="AG11" i="22" s="1"/>
  <c r="AH11" i="22" s="1"/>
  <c r="AI11" i="22" s="1"/>
  <c r="AJ11" i="22" s="1"/>
  <c r="AP10" i="22"/>
  <c r="AN10" i="22"/>
  <c r="AM10" i="22"/>
  <c r="AM9" i="22"/>
  <c r="D9" i="22"/>
  <c r="E9" i="22" s="1"/>
  <c r="F9" i="22" s="1"/>
  <c r="G9" i="22" s="1"/>
  <c r="H9" i="22" s="1"/>
  <c r="I9" i="22" s="1"/>
  <c r="J9" i="22" s="1"/>
  <c r="K9" i="22" s="1"/>
  <c r="L9" i="22" s="1"/>
  <c r="M9" i="22" s="1"/>
  <c r="N9" i="22" s="1"/>
  <c r="O9" i="22" s="1"/>
  <c r="P9" i="22" s="1"/>
  <c r="Q9" i="22" s="1"/>
  <c r="R9" i="22" s="1"/>
  <c r="S9" i="22" s="1"/>
  <c r="T9" i="22" s="1"/>
  <c r="U9" i="22" s="1"/>
  <c r="V9" i="22" s="1"/>
  <c r="W9" i="22" s="1"/>
  <c r="X9" i="22" s="1"/>
  <c r="Y9" i="22" s="1"/>
  <c r="Z9" i="22" s="1"/>
  <c r="AA9" i="22" s="1"/>
  <c r="AB9" i="22" s="1"/>
  <c r="AC9" i="22" s="1"/>
  <c r="AD9" i="22" s="1"/>
  <c r="AE9" i="22" s="1"/>
  <c r="AF9" i="22" s="1"/>
  <c r="AG9" i="22" s="1"/>
  <c r="AH9" i="22" s="1"/>
  <c r="AP8" i="22"/>
  <c r="AO8" i="22"/>
  <c r="AN8" i="22"/>
  <c r="AM8" i="22"/>
  <c r="AM7" i="22"/>
  <c r="AM31" i="22" s="1"/>
  <c r="C7" i="22"/>
  <c r="D7" i="22" s="1"/>
  <c r="E7" i="22" s="1"/>
  <c r="F7" i="22" s="1"/>
  <c r="G7" i="22" s="1"/>
  <c r="H7" i="22" s="1"/>
  <c r="I7" i="22" s="1"/>
  <c r="J7" i="22" s="1"/>
  <c r="K7" i="22" s="1"/>
  <c r="L7" i="22" s="1"/>
  <c r="M7" i="22" s="1"/>
  <c r="N7" i="22" s="1"/>
  <c r="O7" i="22" s="1"/>
  <c r="P7" i="22" s="1"/>
  <c r="Q7" i="22" s="1"/>
  <c r="R7" i="22" s="1"/>
  <c r="S7" i="22" s="1"/>
  <c r="T7" i="22" s="1"/>
  <c r="U7" i="22" s="1"/>
  <c r="V7" i="22" s="1"/>
  <c r="W7" i="22" s="1"/>
  <c r="X7" i="22" s="1"/>
  <c r="Y7" i="22" s="1"/>
  <c r="Z7" i="22" s="1"/>
  <c r="AA7" i="22" s="1"/>
  <c r="AB7" i="22" s="1"/>
  <c r="AC7" i="22" s="1"/>
  <c r="AD7" i="22" s="1"/>
  <c r="AE7" i="22" s="1"/>
  <c r="AQ30" i="22" l="1"/>
  <c r="AQ28" i="22"/>
  <c r="AQ26" i="22"/>
  <c r="AQ24" i="22"/>
  <c r="AQ22" i="22"/>
  <c r="AQ20" i="22"/>
  <c r="AQ18" i="22"/>
  <c r="P17" i="22"/>
  <c r="Q17" i="22" s="1"/>
  <c r="R17" i="22" s="1"/>
  <c r="S17" i="22" s="1"/>
  <c r="T17" i="22" s="1"/>
  <c r="U17" i="22" s="1"/>
  <c r="V17" i="22" s="1"/>
  <c r="W17" i="22" s="1"/>
  <c r="X17" i="22" s="1"/>
  <c r="Y17" i="22" s="1"/>
  <c r="Z17" i="22" s="1"/>
  <c r="AA17" i="22" s="1"/>
  <c r="AB17" i="22" s="1"/>
  <c r="AC17" i="22" s="1"/>
  <c r="AD17" i="22" s="1"/>
  <c r="AE17" i="22" s="1"/>
  <c r="AF17" i="22" s="1"/>
  <c r="AG17" i="22" s="1"/>
  <c r="AH17" i="22" s="1"/>
  <c r="AI17" i="22" s="1"/>
  <c r="AJ17" i="22" s="1"/>
  <c r="AK17" i="22" s="1"/>
  <c r="AQ16" i="22"/>
  <c r="AO32" i="22"/>
  <c r="AQ14" i="22"/>
  <c r="AQ12" i="22"/>
  <c r="AN32" i="22"/>
  <c r="AQ10" i="22"/>
  <c r="AP32" i="22"/>
  <c r="AQ8" i="22"/>
  <c r="AM32" i="22"/>
  <c r="AQ32" i="22" l="1"/>
  <c r="AD21" i="1" l="1"/>
  <c r="J26" i="14" l="1"/>
  <c r="I26" i="14"/>
  <c r="H26" i="14"/>
  <c r="G26" i="14"/>
  <c r="F26" i="14"/>
  <c r="E26" i="14"/>
  <c r="K25" i="14"/>
  <c r="K24" i="14"/>
  <c r="K23" i="14"/>
  <c r="K22" i="14"/>
  <c r="K21" i="14"/>
  <c r="K20" i="14"/>
  <c r="M17" i="14"/>
  <c r="J17" i="14"/>
  <c r="I17" i="14"/>
  <c r="H17" i="14"/>
  <c r="G17" i="14"/>
  <c r="F17" i="14"/>
  <c r="E17" i="14"/>
  <c r="K16" i="14"/>
  <c r="K15" i="14"/>
  <c r="M15" i="14" s="1"/>
  <c r="K14" i="14"/>
  <c r="M14" i="14" s="1"/>
  <c r="S14" i="14" s="1"/>
  <c r="K13" i="14"/>
  <c r="M13" i="14" s="1"/>
  <c r="K12" i="14"/>
  <c r="M12" i="14" s="1"/>
  <c r="K11" i="14"/>
  <c r="M11" i="14" s="1"/>
  <c r="K10" i="14"/>
  <c r="M10" i="14" s="1"/>
  <c r="Q10" i="14" s="1"/>
  <c r="K26" i="14" l="1"/>
  <c r="K17" i="14"/>
  <c r="S13" i="14"/>
  <c r="R13" i="14"/>
  <c r="Q13" i="14"/>
  <c r="R11" i="14"/>
  <c r="Q11" i="14"/>
  <c r="S11" i="14"/>
  <c r="Q12" i="14"/>
  <c r="S12" i="14"/>
  <c r="R12" i="14"/>
  <c r="R15" i="14"/>
  <c r="Q15" i="14"/>
  <c r="S15" i="14"/>
  <c r="Q14" i="14"/>
  <c r="R14" i="14"/>
  <c r="S17" i="14" l="1"/>
  <c r="Q17" i="14"/>
  <c r="R17" i="14"/>
  <c r="AE10" i="1" l="1"/>
  <c r="A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Administrater</author>
    <author>安田　愛梨</author>
  </authors>
  <commentList>
    <comment ref="M13" authorId="0" shapeId="0" xr:uid="{00000000-0006-0000-0000-000001000000}">
      <text>
        <r>
          <rPr>
            <sz val="8"/>
            <color indexed="81"/>
            <rFont val="ＭＳ Ｐゴシック"/>
            <family val="3"/>
            <charset val="128"/>
          </rPr>
          <t>途中退所等で定員に空きが出たとき入所することを申し込んでいる場合に記載してください。</t>
        </r>
      </text>
    </comment>
    <comment ref="A19" authorId="0" shapeId="0" xr:uid="{00000000-0006-0000-0000-000002000000}">
      <text>
        <r>
          <rPr>
            <sz val="8"/>
            <color indexed="81"/>
            <rFont val="ＭＳ Ｐゴシック"/>
            <family val="3"/>
            <charset val="128"/>
          </rPr>
          <t>運営規程に記載されている時間を記入。</t>
        </r>
      </text>
    </comment>
    <comment ref="AD21" authorId="1" shapeId="0" xr:uid="{A04CE58E-03D6-4F7D-B988-A0088B7B0BEC}">
      <text>
        <r>
          <rPr>
            <sz val="8"/>
            <color indexed="81"/>
            <rFont val="MS P ゴシック"/>
            <family val="3"/>
            <charset val="128"/>
          </rPr>
          <t>別紙開設予定内訳書の※欄の日数を記載してください。</t>
        </r>
      </text>
    </comment>
    <comment ref="M23" authorId="0" shapeId="0" xr:uid="{00000000-0006-0000-0000-000003000000}">
      <text>
        <r>
          <rPr>
            <sz val="8"/>
            <color indexed="81"/>
            <rFont val="ＭＳ Ｐゴシック"/>
            <family val="3"/>
            <charset val="128"/>
          </rPr>
          <t>運営規程に記載されている職員の定数を記載してください。
定員を配置されておらず，求人中の場合は，求人中欄に人数を記入してください。</t>
        </r>
      </text>
    </comment>
    <comment ref="A27" authorId="0" shapeId="0" xr:uid="{00000000-0006-0000-0000-000004000000}">
      <text>
        <r>
          <rPr>
            <sz val="8"/>
            <color indexed="81"/>
            <rFont val="ＭＳ Ｐゴシック"/>
            <family val="3"/>
            <charset val="128"/>
          </rPr>
          <t>条例基準のための職員配置とは別に，障がい児を担当するための職員を加配している場合にその人数を記載してください。加配職員は上記職員と兼務することはできません。</t>
        </r>
      </text>
    </comment>
    <comment ref="F32" authorId="0" shapeId="0" xr:uid="{00000000-0006-0000-0000-000005000000}">
      <text>
        <r>
          <rPr>
            <sz val="8"/>
            <color indexed="81"/>
            <rFont val="ＭＳ Ｐゴシック"/>
            <family val="3"/>
            <charset val="128"/>
          </rPr>
          <t>市の利用料軽減費加算による減額前の金額を記載してください。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Administrater</author>
  </authors>
  <commentList>
    <comment ref="C6" authorId="0" shapeId="0" xr:uid="{00000000-0006-0000-0300-000001000000}">
      <text>
        <r>
          <rPr>
            <b/>
            <sz val="11"/>
            <color indexed="81"/>
            <rFont val="ＭＳ Ｐゴシック"/>
            <family val="3"/>
            <charset val="128"/>
          </rPr>
          <t>出来るだけ，学年別，学校別に記入してください。</t>
        </r>
      </text>
    </comment>
  </commentList>
</comments>
</file>

<file path=xl/sharedStrings.xml><?xml version="1.0" encoding="utf-8"?>
<sst xmlns="http://schemas.openxmlformats.org/spreadsheetml/2006/main" count="1030" uniqueCount="343">
  <si>
    <t>年度　事業計画書</t>
    <rPh sb="0" eb="2">
      <t>ネンド</t>
    </rPh>
    <rPh sb="3" eb="5">
      <t>ジギョウ</t>
    </rPh>
    <rPh sb="5" eb="8">
      <t>ケイカクショ</t>
    </rPh>
    <phoneticPr fontId="1"/>
  </si>
  <si>
    <t>施設の名称</t>
    <rPh sb="0" eb="2">
      <t>シセツ</t>
    </rPh>
    <rPh sb="3" eb="5">
      <t>メイショウ</t>
    </rPh>
    <phoneticPr fontId="1"/>
  </si>
  <si>
    <t>所在地</t>
    <rPh sb="0" eb="3">
      <t>ショザイチ</t>
    </rPh>
    <phoneticPr fontId="1"/>
  </si>
  <si>
    <t>電話番号</t>
    <rPh sb="0" eb="2">
      <t>デンワ</t>
    </rPh>
    <rPh sb="2" eb="4">
      <t>バンゴウ</t>
    </rPh>
    <phoneticPr fontId="1"/>
  </si>
  <si>
    <t>事業者の名称</t>
    <rPh sb="0" eb="3">
      <t>ジギョウシャ</t>
    </rPh>
    <rPh sb="4" eb="6">
      <t>メイショウ</t>
    </rPh>
    <phoneticPr fontId="1"/>
  </si>
  <si>
    <t>代表者職・氏名</t>
    <rPh sb="0" eb="3">
      <t>ダイヒョウシャ</t>
    </rPh>
    <rPh sb="3" eb="4">
      <t>ショク</t>
    </rPh>
    <rPh sb="5" eb="7">
      <t>シメイ</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</si>
  <si>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</si>
  <si>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</si>
  <si>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</si>
  <si>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</si>
  <si>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</si>
  <si>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</si>
  <si>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計</t>
    <rPh sb="0" eb="1">
      <t>ケイ</t>
    </rPh>
    <phoneticPr fontId="1"/>
  </si>
  <si>
    <t>障がいの内容</t>
    <rPh sb="0" eb="1">
      <t>ショウ</t>
    </rPh>
    <rPh sb="4" eb="6">
      <t>ナイヨウ</t>
    </rPh>
    <phoneticPr fontId="1"/>
  </si>
  <si>
    <t>入所をお断りした
児童数とその理由</t>
    <rPh sb="0" eb="2">
      <t>ニュウショ</t>
    </rPh>
    <rPh sb="4" eb="5">
      <t>コトワ</t>
    </rPh>
    <rPh sb="9" eb="11">
      <t>ジドウ</t>
    </rPh>
    <rPh sb="11" eb="12">
      <t>スウ</t>
    </rPh>
    <rPh sb="15" eb="17">
      <t>リユウ</t>
    </rPh>
    <phoneticPr fontId="1"/>
  </si>
  <si>
    <t>人</t>
    <rPh sb="0" eb="1">
      <t>ニン</t>
    </rPh>
    <phoneticPr fontId="1"/>
  </si>
  <si>
    <t>定　　員</t>
    <rPh sb="0" eb="1">
      <t>サダム</t>
    </rPh>
    <rPh sb="3" eb="4">
      <t>イン</t>
    </rPh>
    <phoneticPr fontId="1"/>
  </si>
  <si>
    <t>日</t>
    <rPh sb="0" eb="1">
      <t>ニチ</t>
    </rPh>
    <phoneticPr fontId="1"/>
  </si>
  <si>
    <t>合計</t>
    <rPh sb="0" eb="2">
      <t>ゴウケイ</t>
    </rPh>
    <phoneticPr fontId="1"/>
  </si>
  <si>
    <t>３　職員配置の状況</t>
    <rPh sb="2" eb="4">
      <t>ショクイン</t>
    </rPh>
    <rPh sb="4" eb="6">
      <t>ハイチ</t>
    </rPh>
    <rPh sb="7" eb="9">
      <t>ジョウキョウ</t>
    </rPh>
    <phoneticPr fontId="1"/>
  </si>
  <si>
    <t>①放課後児童支援員</t>
    <rPh sb="1" eb="4">
      <t>ホウカゴ</t>
    </rPh>
    <rPh sb="4" eb="6">
      <t>ジドウ</t>
    </rPh>
    <rPh sb="6" eb="8">
      <t>シエン</t>
    </rPh>
    <rPh sb="8" eb="9">
      <t>イン</t>
    </rPh>
    <phoneticPr fontId="1"/>
  </si>
  <si>
    <t>②補助員</t>
    <rPh sb="1" eb="3">
      <t>ホジョ</t>
    </rPh>
    <rPh sb="3" eb="4">
      <t>イン</t>
    </rPh>
    <phoneticPr fontId="1"/>
  </si>
  <si>
    <t>（内訳：常勤</t>
    <rPh sb="1" eb="3">
      <t>ウチワケ</t>
    </rPh>
    <rPh sb="4" eb="6">
      <t>ジョウキン</t>
    </rPh>
    <phoneticPr fontId="1"/>
  </si>
  <si>
    <t>，非常勤</t>
    <rPh sb="1" eb="4">
      <t>ヒジョウキン</t>
    </rPh>
    <phoneticPr fontId="1"/>
  </si>
  <si>
    <t>４　開設場所</t>
    <rPh sb="2" eb="4">
      <t>カイセツ</t>
    </rPh>
    <rPh sb="4" eb="6">
      <t>バショ</t>
    </rPh>
    <phoneticPr fontId="1"/>
  </si>
  <si>
    <t>職員配置</t>
    <rPh sb="0" eb="2">
      <t>ショクイン</t>
    </rPh>
    <rPh sb="2" eb="4">
      <t>ハイチ</t>
    </rPh>
    <phoneticPr fontId="1"/>
  </si>
  <si>
    <t>うち障がい児数</t>
    <rPh sb="2" eb="3">
      <t>ショウ</t>
    </rPh>
    <rPh sb="5" eb="6">
      <t>ジ</t>
    </rPh>
    <rPh sb="6" eb="7">
      <t>カズ</t>
    </rPh>
    <phoneticPr fontId="1"/>
  </si>
  <si>
    <t>上記のほか，障がい児の支援を担当するため加配している職員</t>
    <rPh sb="0" eb="2">
      <t>ジョウキ</t>
    </rPh>
    <rPh sb="6" eb="7">
      <t>ショウ</t>
    </rPh>
    <rPh sb="9" eb="10">
      <t>ジ</t>
    </rPh>
    <rPh sb="11" eb="13">
      <t>シエン</t>
    </rPh>
    <rPh sb="14" eb="16">
      <t>タントウ</t>
    </rPh>
    <rPh sb="20" eb="22">
      <t>カハイ</t>
    </rPh>
    <rPh sb="26" eb="28">
      <t>ショクイン</t>
    </rPh>
    <phoneticPr fontId="1"/>
  </si>
  <si>
    <t>・全体</t>
    <rPh sb="1" eb="3">
      <t>ゼンタイ</t>
    </rPh>
    <phoneticPr fontId="1"/>
  </si>
  <si>
    <t>・障がいのある児童</t>
    <rPh sb="1" eb="2">
      <t>ショウ</t>
    </rPh>
    <rPh sb="7" eb="9">
      <t>ジドウ</t>
    </rPh>
    <phoneticPr fontId="1"/>
  </si>
  <si>
    <t>※理由別内訳</t>
    <rPh sb="1" eb="3">
      <t>リユウ</t>
    </rPh>
    <rPh sb="3" eb="4">
      <t>ベツ</t>
    </rPh>
    <rPh sb="4" eb="6">
      <t>ウチワケ</t>
    </rPh>
    <phoneticPr fontId="1"/>
  </si>
  <si>
    <t>・障がいのある児童の受入をしていないため</t>
    <rPh sb="1" eb="2">
      <t>ショウ</t>
    </rPh>
    <rPh sb="7" eb="9">
      <t>ジドウ</t>
    </rPh>
    <rPh sb="10" eb="12">
      <t>ウケイレ</t>
    </rPh>
    <phoneticPr fontId="1"/>
  </si>
  <si>
    <t>・その他　　　</t>
    <rPh sb="3" eb="4">
      <t>ホカ</t>
    </rPh>
    <phoneticPr fontId="1"/>
  </si>
  <si>
    <t>・定員超過のため</t>
    <rPh sb="1" eb="3">
      <t>テイイン</t>
    </rPh>
    <rPh sb="3" eb="5">
      <t>チョウカ</t>
    </rPh>
    <phoneticPr fontId="1"/>
  </si>
  <si>
    <t>人</t>
    <rPh sb="0" eb="1">
      <t>ニン</t>
    </rPh>
    <phoneticPr fontId="1"/>
  </si>
  <si>
    <t>時間/日，長休</t>
    <phoneticPr fontId="1"/>
  </si>
  <si>
    <t>登録児童数</t>
    <rPh sb="0" eb="2">
      <t>トウロク</t>
    </rPh>
    <rPh sb="2" eb="4">
      <t>ジドウ</t>
    </rPh>
    <rPh sb="4" eb="5">
      <t>スウ</t>
    </rPh>
    <phoneticPr fontId="1"/>
  </si>
  <si>
    <t>円</t>
    <rPh sb="0" eb="1">
      <t>エン</t>
    </rPh>
    <phoneticPr fontId="1"/>
  </si>
  <si>
    <t>円/月</t>
    <rPh sb="0" eb="1">
      <t>エン</t>
    </rPh>
    <rPh sb="2" eb="3">
      <t>ツキ</t>
    </rPh>
    <phoneticPr fontId="1"/>
  </si>
  <si>
    <t>５　保護者負担額</t>
    <rPh sb="2" eb="5">
      <t>ホゴシャ</t>
    </rPh>
    <rPh sb="5" eb="7">
      <t>フタン</t>
    </rPh>
    <rPh sb="7" eb="8">
      <t>ガク</t>
    </rPh>
    <phoneticPr fontId="1"/>
  </si>
  <si>
    <t>基本保育料</t>
    <rPh sb="0" eb="2">
      <t>キホン</t>
    </rPh>
    <rPh sb="2" eb="4">
      <t>ホイク</t>
    </rPh>
    <rPh sb="4" eb="5">
      <t>リョウ</t>
    </rPh>
    <phoneticPr fontId="1"/>
  </si>
  <si>
    <t>燃料費</t>
    <rPh sb="0" eb="3">
      <t>ネンリョウヒ</t>
    </rPh>
    <phoneticPr fontId="1"/>
  </si>
  <si>
    <t>おやつ代</t>
    <rPh sb="3" eb="4">
      <t>ダイ</t>
    </rPh>
    <phoneticPr fontId="1"/>
  </si>
  <si>
    <t>教材費</t>
    <rPh sb="0" eb="3">
      <t>キョウザイヒ</t>
    </rPh>
    <phoneticPr fontId="1"/>
  </si>
  <si>
    <t>保険料</t>
    <rPh sb="0" eb="2">
      <t>ホケン</t>
    </rPh>
    <rPh sb="2" eb="3">
      <t>リョウ</t>
    </rPh>
    <phoneticPr fontId="1"/>
  </si>
  <si>
    <t>(年額・月額（　　月～　　月）</t>
    <rPh sb="1" eb="3">
      <t>ネンガク</t>
    </rPh>
    <rPh sb="4" eb="6">
      <t>ゲツガク</t>
    </rPh>
    <rPh sb="9" eb="10">
      <t>ツキ</t>
    </rPh>
    <rPh sb="13" eb="14">
      <t>ツキ</t>
    </rPh>
    <phoneticPr fontId="1"/>
  </si>
  <si>
    <r>
      <t>その他</t>
    </r>
    <r>
      <rPr>
        <sz val="8"/>
        <color theme="1"/>
        <rFont val="ＭＳ 明朝"/>
        <family val="1"/>
        <charset val="128"/>
      </rPr>
      <t>（上記以外で保護者が負担するものの内容と金額を全て記載）</t>
    </r>
    <rPh sb="2" eb="3">
      <t>ホカ</t>
    </rPh>
    <phoneticPr fontId="1"/>
  </si>
  <si>
    <t>〔減額制度等の内容〕※減額後の金額を記載のこと</t>
    <rPh sb="1" eb="3">
      <t>ゲンガク</t>
    </rPh>
    <rPh sb="3" eb="5">
      <t>セイド</t>
    </rPh>
    <rPh sb="5" eb="6">
      <t>トウ</t>
    </rPh>
    <rPh sb="7" eb="9">
      <t>ナイヨウ</t>
    </rPh>
    <rPh sb="11" eb="13">
      <t>ゲンガク</t>
    </rPh>
    <rPh sb="13" eb="14">
      <t>ゴ</t>
    </rPh>
    <rPh sb="15" eb="17">
      <t>キンガク</t>
    </rPh>
    <rPh sb="18" eb="20">
      <t>キサイ</t>
    </rPh>
    <phoneticPr fontId="1"/>
  </si>
  <si>
    <t>・第２子以下</t>
    <rPh sb="1" eb="2">
      <t>ダイ</t>
    </rPh>
    <rPh sb="3" eb="4">
      <t>シ</t>
    </rPh>
    <rPh sb="4" eb="6">
      <t>イカ</t>
    </rPh>
    <phoneticPr fontId="1"/>
  </si>
  <si>
    <t>・一人親家庭</t>
    <rPh sb="1" eb="3">
      <t>ヒトリ</t>
    </rPh>
    <rPh sb="3" eb="4">
      <t>オヤ</t>
    </rPh>
    <rPh sb="4" eb="6">
      <t>カテイ</t>
    </rPh>
    <phoneticPr fontId="1"/>
  </si>
  <si>
    <t>円/月</t>
    <rPh sb="0" eb="1">
      <t>エン</t>
    </rPh>
    <rPh sb="2" eb="3">
      <t>ツキ</t>
    </rPh>
    <phoneticPr fontId="1"/>
  </si>
  <si>
    <t>・高学年</t>
    <rPh sb="1" eb="2">
      <t>コウ</t>
    </rPh>
    <rPh sb="2" eb="4">
      <t>ガクネン</t>
    </rPh>
    <phoneticPr fontId="1"/>
  </si>
  <si>
    <t>・市民税非課税世帯</t>
    <rPh sb="1" eb="4">
      <t>シミンゼイ</t>
    </rPh>
    <rPh sb="4" eb="7">
      <t>ヒカゼイ</t>
    </rPh>
    <rPh sb="7" eb="9">
      <t>セタイ</t>
    </rPh>
    <phoneticPr fontId="1"/>
  </si>
  <si>
    <t>有 ・ 無</t>
    <rPh sb="0" eb="1">
      <t>ア</t>
    </rPh>
    <rPh sb="4" eb="5">
      <t>ナ</t>
    </rPh>
    <phoneticPr fontId="1"/>
  </si>
  <si>
    <t>・その他（内容記載）　</t>
    <rPh sb="3" eb="4">
      <t>ホカ</t>
    </rPh>
    <rPh sb="5" eb="7">
      <t>ナイヨウ</t>
    </rPh>
    <rPh sb="7" eb="9">
      <t>キサイ</t>
    </rPh>
    <phoneticPr fontId="1"/>
  </si>
  <si>
    <t>№</t>
    <phoneticPr fontId="1"/>
  </si>
  <si>
    <t>児童氏名</t>
    <rPh sb="0" eb="2">
      <t>ジドウ</t>
    </rPh>
    <rPh sb="2" eb="4">
      <t>シメイ</t>
    </rPh>
    <phoneticPr fontId="1"/>
  </si>
  <si>
    <t>学校名</t>
    <rPh sb="0" eb="2">
      <t>ガッコウ</t>
    </rPh>
    <rPh sb="2" eb="3">
      <t>メイ</t>
    </rPh>
    <phoneticPr fontId="1"/>
  </si>
  <si>
    <t>学年</t>
    <rPh sb="0" eb="2">
      <t>ガクネン</t>
    </rPh>
    <phoneticPr fontId="1"/>
  </si>
  <si>
    <t>父</t>
    <rPh sb="0" eb="1">
      <t>チチ</t>
    </rPh>
    <phoneticPr fontId="1"/>
  </si>
  <si>
    <t>氏名</t>
    <rPh sb="0" eb="2">
      <t>シメイ</t>
    </rPh>
    <phoneticPr fontId="1"/>
  </si>
  <si>
    <t>母</t>
    <rPh sb="0" eb="1">
      <t>ハハ</t>
    </rPh>
    <phoneticPr fontId="1"/>
  </si>
  <si>
    <t>放課後児童クラブ名：</t>
    <rPh sb="0" eb="3">
      <t>ホウカゴ</t>
    </rPh>
    <rPh sb="3" eb="5">
      <t>ジドウ</t>
    </rPh>
    <rPh sb="8" eb="9">
      <t>メイ</t>
    </rPh>
    <phoneticPr fontId="1"/>
  </si>
  <si>
    <t>塾や保護者の就労状況等により，週のうち数日を利用することを前提に申込みをし，これを超えて利用することを制限されている場合</t>
    <phoneticPr fontId="1"/>
  </si>
  <si>
    <t>４月１日現在で申込みのある児童のみカウントします。</t>
    <rPh sb="1" eb="2">
      <t>ガツ</t>
    </rPh>
    <rPh sb="3" eb="4">
      <t>ニチ</t>
    </rPh>
    <rPh sb="4" eb="6">
      <t>ゲンザイ</t>
    </rPh>
    <rPh sb="7" eb="9">
      <t>モウシコ</t>
    </rPh>
    <rPh sb="13" eb="15">
      <t>ジドウ</t>
    </rPh>
    <phoneticPr fontId="1"/>
  </si>
  <si>
    <t>日数制限</t>
    <rPh sb="0" eb="2">
      <t>ニッスウ</t>
    </rPh>
    <rPh sb="2" eb="4">
      <t>セイゲン</t>
    </rPh>
    <phoneticPr fontId="1"/>
  </si>
  <si>
    <t>期間限定</t>
    <rPh sb="0" eb="2">
      <t>キカン</t>
    </rPh>
    <rPh sb="2" eb="4">
      <t>ゲンテイ</t>
    </rPh>
    <phoneticPr fontId="1"/>
  </si>
  <si>
    <t>１年未満</t>
    <rPh sb="1" eb="2">
      <t>ネン</t>
    </rPh>
    <rPh sb="2" eb="4">
      <t>ミマン</t>
    </rPh>
    <phoneticPr fontId="1"/>
  </si>
  <si>
    <t>週○日受入</t>
    <rPh sb="0" eb="1">
      <t>シュウ</t>
    </rPh>
    <rPh sb="2" eb="3">
      <t>ニチ</t>
    </rPh>
    <rPh sb="3" eb="5">
      <t>ウケイレ</t>
    </rPh>
    <phoneticPr fontId="1"/>
  </si>
  <si>
    <t>○月から受入
○月退所予定等</t>
    <rPh sb="1" eb="2">
      <t>ツキ</t>
    </rPh>
    <rPh sb="4" eb="6">
      <t>ウケイレ</t>
    </rPh>
    <rPh sb="8" eb="9">
      <t>ツキ</t>
    </rPh>
    <rPh sb="9" eb="11">
      <t>タイショ</t>
    </rPh>
    <rPh sb="11" eb="13">
      <t>ヨテイ</t>
    </rPh>
    <rPh sb="13" eb="14">
      <t>トウ</t>
    </rPh>
    <phoneticPr fontId="1"/>
  </si>
  <si>
    <t>受入種類</t>
    <rPh sb="0" eb="2">
      <t>ウケイレ</t>
    </rPh>
    <rPh sb="2" eb="4">
      <t>シュルイ</t>
    </rPh>
    <phoneticPr fontId="1"/>
  </si>
  <si>
    <t>記載方法</t>
    <rPh sb="0" eb="2">
      <t>キサイ</t>
    </rPh>
    <rPh sb="2" eb="4">
      <t>ホウホウ</t>
    </rPh>
    <phoneticPr fontId="1"/>
  </si>
  <si>
    <t>内容</t>
    <rPh sb="0" eb="2">
      <t>ナイヨウ</t>
    </rPh>
    <phoneticPr fontId="1"/>
  </si>
  <si>
    <t>全　　　枚中　　　枚目</t>
    <rPh sb="0" eb="1">
      <t>ゼン</t>
    </rPh>
    <rPh sb="4" eb="5">
      <t>マイ</t>
    </rPh>
    <rPh sb="5" eb="6">
      <t>チュウ</t>
    </rPh>
    <rPh sb="9" eb="11">
      <t>マイメ</t>
    </rPh>
    <phoneticPr fontId="1"/>
  </si>
  <si>
    <t>※2　毎日利用以外の受入方法をしている場合記入</t>
    <rPh sb="3" eb="5">
      <t>マイニチ</t>
    </rPh>
    <rPh sb="5" eb="7">
      <t>リヨウ</t>
    </rPh>
    <rPh sb="7" eb="9">
      <t>イガイ</t>
    </rPh>
    <rPh sb="10" eb="12">
      <t>ウケイレ</t>
    </rPh>
    <rPh sb="12" eb="14">
      <t>ホウホウ</t>
    </rPh>
    <rPh sb="19" eb="21">
      <t>バアイ</t>
    </rPh>
    <rPh sb="21" eb="23">
      <t>キニュウ</t>
    </rPh>
    <phoneticPr fontId="1"/>
  </si>
  <si>
    <t>勤務先※1</t>
    <rPh sb="0" eb="3">
      <t>キンムサキ</t>
    </rPh>
    <phoneticPr fontId="1"/>
  </si>
  <si>
    <t>利用方法
※2</t>
    <rPh sb="0" eb="2">
      <t>リヨウ</t>
    </rPh>
    <rPh sb="2" eb="4">
      <t>ホウホウ</t>
    </rPh>
    <phoneticPr fontId="1"/>
  </si>
  <si>
    <t>※クラス分けしている場合（○をつける）　　支援の単位１　・　支援の単位２</t>
    <rPh sb="4" eb="5">
      <t>ワ</t>
    </rPh>
    <rPh sb="10" eb="12">
      <t>バアイ</t>
    </rPh>
    <phoneticPr fontId="1"/>
  </si>
  <si>
    <t>人）</t>
  </si>
  <si>
    <t>（</t>
    <phoneticPr fontId="1"/>
  </si>
  <si>
    <t>③その他</t>
    <rPh sb="3" eb="4">
      <t>ホカ</t>
    </rPh>
    <phoneticPr fontId="1"/>
  </si>
  <si>
    <t>（合計の勤務時間　平日</t>
    <rPh sb="1" eb="3">
      <t>ゴウケイ</t>
    </rPh>
    <rPh sb="4" eb="6">
      <t>キンム</t>
    </rPh>
    <rPh sb="6" eb="8">
      <t>ジカン</t>
    </rPh>
    <rPh sb="9" eb="11">
      <t>ヘイジツ</t>
    </rPh>
    <phoneticPr fontId="1"/>
  </si>
  <si>
    <r>
      <t xml:space="preserve"> (内，待機児童　　</t>
    </r>
    <r>
      <rPr>
        <u/>
        <sz val="10"/>
        <color theme="1"/>
        <rFont val="ＭＳ 明朝"/>
        <family val="1"/>
        <charset val="128"/>
      </rPr>
      <t>　　　　　　</t>
    </r>
    <rPh sb="2" eb="3">
      <t>ウチ</t>
    </rPh>
    <rPh sb="4" eb="6">
      <t>タイキ</t>
    </rPh>
    <rPh sb="6" eb="8">
      <t>ジドウ</t>
    </rPh>
    <phoneticPr fontId="1"/>
  </si>
  <si>
    <t>年齢</t>
    <rPh sb="0" eb="2">
      <t>ネンレイ</t>
    </rPh>
    <phoneticPr fontId="1"/>
  </si>
  <si>
    <t>資格</t>
    <rPh sb="0" eb="2">
      <t>シカク</t>
    </rPh>
    <phoneticPr fontId="1"/>
  </si>
  <si>
    <t>平日</t>
    <rPh sb="0" eb="2">
      <t>ヘイジツ</t>
    </rPh>
    <phoneticPr fontId="1"/>
  </si>
  <si>
    <t>土曜</t>
    <rPh sb="0" eb="2">
      <t>ドヨウ</t>
    </rPh>
    <phoneticPr fontId="1"/>
  </si>
  <si>
    <t>１日あたりの勤務時間</t>
    <rPh sb="1" eb="2">
      <t>ニチ</t>
    </rPh>
    <rPh sb="6" eb="8">
      <t>キンム</t>
    </rPh>
    <rPh sb="8" eb="10">
      <t>ジカン</t>
    </rPh>
    <phoneticPr fontId="1"/>
  </si>
  <si>
    <t>長休</t>
    <rPh sb="0" eb="1">
      <t>チョウ</t>
    </rPh>
    <rPh sb="1" eb="2">
      <t>キュウ</t>
    </rPh>
    <phoneticPr fontId="1"/>
  </si>
  <si>
    <t>住所・電話番号</t>
    <rPh sb="0" eb="2">
      <t>ジュウショ</t>
    </rPh>
    <rPh sb="3" eb="5">
      <t>デンワ</t>
    </rPh>
    <rPh sb="5" eb="7">
      <t>バンゴウ</t>
    </rPh>
    <phoneticPr fontId="1"/>
  </si>
  <si>
    <t>雇用形態</t>
    <rPh sb="0" eb="2">
      <t>コヨウ</t>
    </rPh>
    <rPh sb="2" eb="4">
      <t>ケイタイ</t>
    </rPh>
    <phoneticPr fontId="1"/>
  </si>
  <si>
    <t>職種</t>
    <rPh sb="0" eb="2">
      <t>ショクシュ</t>
    </rPh>
    <phoneticPr fontId="1"/>
  </si>
  <si>
    <t>雇用年月</t>
    <rPh sb="0" eb="2">
      <t>コヨウ</t>
    </rPh>
    <rPh sb="2" eb="4">
      <t>ネンゲツ</t>
    </rPh>
    <phoneticPr fontId="1"/>
  </si>
  <si>
    <t>認定研修修了月
（予定月）</t>
    <rPh sb="0" eb="2">
      <t>ニンテイ</t>
    </rPh>
    <rPh sb="2" eb="4">
      <t>ケンシュウ</t>
    </rPh>
    <rPh sb="4" eb="6">
      <t>シュウリョウ</t>
    </rPh>
    <rPh sb="6" eb="7">
      <t>ツキ</t>
    </rPh>
    <rPh sb="9" eb="11">
      <t>ヨテイ</t>
    </rPh>
    <rPh sb="11" eb="12">
      <t>ツキ</t>
    </rPh>
    <phoneticPr fontId="1"/>
  </si>
  <si>
    <t>放課後児童
クラブ職員歴</t>
    <rPh sb="0" eb="3">
      <t>ホウカゴ</t>
    </rPh>
    <rPh sb="3" eb="5">
      <t>ジドウ</t>
    </rPh>
    <rPh sb="9" eb="11">
      <t>ショクイン</t>
    </rPh>
    <rPh sb="11" eb="12">
      <t>レキ</t>
    </rPh>
    <phoneticPr fontId="1"/>
  </si>
  <si>
    <t>時間</t>
    <rPh sb="0" eb="2">
      <t>ジカン</t>
    </rPh>
    <phoneticPr fontId="1"/>
  </si>
  <si>
    <t>年</t>
    <rPh sb="0" eb="1">
      <t>ネン</t>
    </rPh>
    <phoneticPr fontId="1"/>
  </si>
  <si>
    <t>月</t>
    <rPh sb="0" eb="1">
      <t>ツキ</t>
    </rPh>
    <phoneticPr fontId="1"/>
  </si>
  <si>
    <t>○上記職員のほかに障がい児のために加配する職員</t>
    <rPh sb="1" eb="3">
      <t>ジョウキ</t>
    </rPh>
    <rPh sb="3" eb="5">
      <t>ショクイン</t>
    </rPh>
    <rPh sb="9" eb="10">
      <t>ショウ</t>
    </rPh>
    <rPh sb="12" eb="13">
      <t>ジ</t>
    </rPh>
    <rPh sb="17" eb="19">
      <t>カハイ</t>
    </rPh>
    <rPh sb="21" eb="23">
      <t>ショクイン</t>
    </rPh>
    <phoneticPr fontId="1"/>
  </si>
  <si>
    <t>・　1回目</t>
    <rPh sb="3" eb="5">
      <t>カイメ</t>
    </rPh>
    <phoneticPr fontId="1"/>
  </si>
  <si>
    <t>・　２回目</t>
    <rPh sb="3" eb="5">
      <t>カイメ</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</si>
  <si>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</si>
  <si>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</si>
  <si>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</si>
  <si>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</si>
  <si>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</si>
  <si>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</si>
  <si>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【児童数集計表】</t>
    <rPh sb="1" eb="3">
      <t>ジドウ</t>
    </rPh>
    <rPh sb="3" eb="4">
      <t>スウ</t>
    </rPh>
    <rPh sb="4" eb="6">
      <t>シュウケイ</t>
    </rPh>
    <rPh sb="6" eb="7">
      <t>ヒョウ</t>
    </rPh>
    <phoneticPr fontId="1"/>
  </si>
  <si>
    <t>学校・学年別　児童数</t>
    <rPh sb="0" eb="2">
      <t>ガッコウ</t>
    </rPh>
    <rPh sb="3" eb="6">
      <t>ガクネンベツ</t>
    </rPh>
    <rPh sb="7" eb="9">
      <t>ジドウ</t>
    </rPh>
    <rPh sb="9" eb="10">
      <t>スウ</t>
    </rPh>
    <phoneticPr fontId="1"/>
  </si>
  <si>
    <t>利用方法</t>
    <rPh sb="0" eb="2">
      <t>リヨウ</t>
    </rPh>
    <rPh sb="2" eb="4">
      <t>ホウホウ</t>
    </rPh>
    <phoneticPr fontId="1"/>
  </si>
  <si>
    <t>週６日利用</t>
    <rPh sb="0" eb="1">
      <t>シュウ</t>
    </rPh>
    <rPh sb="2" eb="3">
      <t>ニチ</t>
    </rPh>
    <rPh sb="3" eb="5">
      <t>リヨウ</t>
    </rPh>
    <phoneticPr fontId="1"/>
  </si>
  <si>
    <t>週５日利用</t>
    <rPh sb="0" eb="1">
      <t>シュウ</t>
    </rPh>
    <rPh sb="2" eb="3">
      <t>ニチ</t>
    </rPh>
    <rPh sb="3" eb="5">
      <t>リヨウ</t>
    </rPh>
    <phoneticPr fontId="1"/>
  </si>
  <si>
    <t>週４日利用</t>
    <rPh sb="0" eb="1">
      <t>シュウ</t>
    </rPh>
    <rPh sb="2" eb="3">
      <t>ニチ</t>
    </rPh>
    <rPh sb="3" eb="5">
      <t>リヨウ</t>
    </rPh>
    <phoneticPr fontId="1"/>
  </si>
  <si>
    <t>週３日利用</t>
    <rPh sb="0" eb="1">
      <t>シュウ</t>
    </rPh>
    <rPh sb="2" eb="3">
      <t>ニチ</t>
    </rPh>
    <rPh sb="3" eb="5">
      <t>リヨウ</t>
    </rPh>
    <phoneticPr fontId="1"/>
  </si>
  <si>
    <t>週２日利用</t>
    <rPh sb="0" eb="1">
      <t>シュウ</t>
    </rPh>
    <rPh sb="2" eb="3">
      <t>ニチ</t>
    </rPh>
    <rPh sb="3" eb="5">
      <t>リヨウ</t>
    </rPh>
    <phoneticPr fontId="1"/>
  </si>
  <si>
    <t>週１日利用</t>
    <rPh sb="0" eb="1">
      <t>シュウ</t>
    </rPh>
    <rPh sb="2" eb="3">
      <t>ニチ</t>
    </rPh>
    <rPh sb="3" eb="5">
      <t>リヨウ</t>
    </rPh>
    <phoneticPr fontId="1"/>
  </si>
  <si>
    <t>その他の利用方法</t>
    <rPh sb="2" eb="3">
      <t>ホカ</t>
    </rPh>
    <rPh sb="4" eb="6">
      <t>リヨウ</t>
    </rPh>
    <rPh sb="6" eb="8">
      <t>ホウホウ</t>
    </rPh>
    <phoneticPr fontId="1"/>
  </si>
  <si>
    <t>小学校</t>
    <rPh sb="0" eb="3">
      <t>ショウガッコウ</t>
    </rPh>
    <phoneticPr fontId="1"/>
  </si>
  <si>
    <t>利用方法・学年別児童数</t>
    <rPh sb="0" eb="2">
      <t>リヨウ</t>
    </rPh>
    <rPh sb="2" eb="4">
      <t>ホウホウ</t>
    </rPh>
    <rPh sb="5" eb="8">
      <t>ガクネンベツ</t>
    </rPh>
    <rPh sb="8" eb="10">
      <t>ジドウ</t>
    </rPh>
    <rPh sb="10" eb="11">
      <t>スウ</t>
    </rPh>
    <phoneticPr fontId="1"/>
  </si>
  <si>
    <t>※その他利用方法計算式</t>
    <rPh sb="3" eb="4">
      <t>タ</t>
    </rPh>
    <rPh sb="4" eb="6">
      <t>リヨウ</t>
    </rPh>
    <rPh sb="6" eb="8">
      <t>ホウホウ</t>
    </rPh>
    <rPh sb="8" eb="10">
      <t>ケイサン</t>
    </rPh>
    <rPh sb="10" eb="11">
      <t>シキ</t>
    </rPh>
    <phoneticPr fontId="1"/>
  </si>
  <si>
    <t>利用申込月数÷１２ヶ月</t>
  </si>
  <si>
    <t>例）５月から利用申込み</t>
  </si>
  <si>
    <t>　別添名簿に記載する者は，函館市地域放課後児童健全育成事業実施要綱第３条および</t>
    <rPh sb="1" eb="3">
      <t>ベッテン</t>
    </rPh>
    <rPh sb="3" eb="5">
      <t>メイボ</t>
    </rPh>
    <rPh sb="6" eb="8">
      <t>キサイ</t>
    </rPh>
    <rPh sb="10" eb="11">
      <t>モノ</t>
    </rPh>
    <rPh sb="13" eb="16">
      <t>ハコダテシ</t>
    </rPh>
    <rPh sb="16" eb="18">
      <t>チイキ</t>
    </rPh>
    <rPh sb="18" eb="21">
      <t>ホウカゴ</t>
    </rPh>
    <rPh sb="21" eb="23">
      <t>ジドウ</t>
    </rPh>
    <rPh sb="23" eb="25">
      <t>ケンゼン</t>
    </rPh>
    <rPh sb="25" eb="27">
      <t>イクセイ</t>
    </rPh>
    <rPh sb="27" eb="29">
      <t>ジギョウ</t>
    </rPh>
    <rPh sb="29" eb="31">
      <t>ジッシ</t>
    </rPh>
    <rPh sb="31" eb="33">
      <t>ヨウコウ</t>
    </rPh>
    <rPh sb="33" eb="34">
      <t>ダイ</t>
    </rPh>
    <rPh sb="35" eb="36">
      <t>ジョウ</t>
    </rPh>
    <phoneticPr fontId="1"/>
  </si>
  <si>
    <t>函館市地域放課後児童健全育成事業事務取扱要領に規定する対象児童であることを証します。</t>
    <phoneticPr fontId="1"/>
  </si>
  <si>
    <t>代表者職氏名</t>
    <rPh sb="0" eb="3">
      <t>ダイヒョウシャ</t>
    </rPh>
    <rPh sb="3" eb="4">
      <t>ショク</t>
    </rPh>
    <rPh sb="4" eb="6">
      <t>シメイ</t>
    </rPh>
    <phoneticPr fontId="1"/>
  </si>
  <si>
    <t>住所</t>
    <rPh sb="0" eb="2">
      <t>ジュウショ</t>
    </rPh>
    <phoneticPr fontId="1"/>
  </si>
  <si>
    <t>週あたりの
勤務日数</t>
    <rPh sb="0" eb="1">
      <t>シュウ</t>
    </rPh>
    <rPh sb="6" eb="8">
      <t>キンム</t>
    </rPh>
    <rPh sb="8" eb="10">
      <t>ニッスウ</t>
    </rPh>
    <phoneticPr fontId="1"/>
  </si>
  <si>
    <t>・　正規</t>
    <rPh sb="2" eb="4">
      <t>セイキ</t>
    </rPh>
    <phoneticPr fontId="1"/>
  </si>
  <si>
    <t>・　臨時</t>
    <rPh sb="2" eb="4">
      <t>リンジ</t>
    </rPh>
    <phoneticPr fontId="1"/>
  </si>
  <si>
    <t>　・　パート</t>
    <phoneticPr fontId="1"/>
  </si>
  <si>
    <t>・　放課後児童支援員</t>
    <rPh sb="2" eb="5">
      <t>ホウカゴ</t>
    </rPh>
    <rPh sb="5" eb="7">
      <t>ジドウ</t>
    </rPh>
    <rPh sb="7" eb="9">
      <t>シエン</t>
    </rPh>
    <rPh sb="9" eb="10">
      <t>イン</t>
    </rPh>
    <phoneticPr fontId="1"/>
  </si>
  <si>
    <t>・　補助員</t>
    <rPh sb="2" eb="4">
      <t>ホジョ</t>
    </rPh>
    <rPh sb="4" eb="5">
      <t>イン</t>
    </rPh>
    <phoneticPr fontId="1"/>
  </si>
  <si>
    <t>・　その他（　　　　　　）</t>
    <rPh sb="4" eb="5">
      <t>ホカ</t>
    </rPh>
    <phoneticPr fontId="1"/>
  </si>
  <si>
    <t>TEL</t>
    <phoneticPr fontId="1"/>
  </si>
  <si>
    <t>（○をつける）</t>
  </si>
  <si>
    <t>障がい研修
受講の有無</t>
    <rPh sb="0" eb="1">
      <t>ショウ</t>
    </rPh>
    <rPh sb="3" eb="5">
      <t>ケンシュウ</t>
    </rPh>
    <rPh sb="6" eb="8">
      <t>ジュコウ</t>
    </rPh>
    <rPh sb="9" eb="11">
      <t>ウム</t>
    </rPh>
    <phoneticPr fontId="1"/>
  </si>
  <si>
    <t>学校休業日</t>
    <rPh sb="0" eb="2">
      <t>ガッコウ</t>
    </rPh>
    <rPh sb="2" eb="5">
      <t>キュウギョウビ</t>
    </rPh>
    <phoneticPr fontId="1"/>
  </si>
  <si>
    <t>時間帯</t>
    <rPh sb="0" eb="2">
      <t>ジカン</t>
    </rPh>
    <rPh sb="2" eb="3">
      <t>タイ</t>
    </rPh>
    <phoneticPr fontId="1"/>
  </si>
  <si>
    <t>内　　容</t>
    <rPh sb="0" eb="1">
      <t>ウチ</t>
    </rPh>
    <rPh sb="3" eb="4">
      <t>カタチ</t>
    </rPh>
    <phoneticPr fontId="1"/>
  </si>
  <si>
    <t>児童用</t>
    <rPh sb="0" eb="2">
      <t>ジドウ</t>
    </rPh>
    <rPh sb="2" eb="3">
      <t>ヨウ</t>
    </rPh>
    <phoneticPr fontId="1"/>
  </si>
  <si>
    <t>名称</t>
    <rPh sb="0" eb="2">
      <t>メイショウ</t>
    </rPh>
    <phoneticPr fontId="1"/>
  </si>
  <si>
    <t>賠償責任保険</t>
    <rPh sb="0" eb="2">
      <t>バイショウ</t>
    </rPh>
    <rPh sb="2" eb="4">
      <t>セキニン</t>
    </rPh>
    <rPh sb="4" eb="6">
      <t>ホケン</t>
    </rPh>
    <phoneticPr fontId="1"/>
  </si>
  <si>
    <t>指導員用</t>
    <rPh sb="0" eb="3">
      <t>シドウイン</t>
    </rPh>
    <rPh sb="3" eb="4">
      <t>ヨウ</t>
    </rPh>
    <phoneticPr fontId="1"/>
  </si>
  <si>
    <t>傷害保険</t>
    <rPh sb="0" eb="2">
      <t>ショウガイ</t>
    </rPh>
    <rPh sb="2" eb="4">
      <t>ホケン</t>
    </rPh>
    <phoneticPr fontId="1"/>
  </si>
  <si>
    <t>補償内容</t>
    <rPh sb="0" eb="2">
      <t>ホショウ</t>
    </rPh>
    <rPh sb="2" eb="4">
      <t>ナイヨウ</t>
    </rPh>
    <phoneticPr fontId="1"/>
  </si>
  <si>
    <t>※独自に実施を予定している研修の回数やテーマ，他の団体主催の研修への参加予定等について記入。</t>
    <rPh sb="1" eb="3">
      <t>ドクジ</t>
    </rPh>
    <rPh sb="4" eb="6">
      <t>ジッシ</t>
    </rPh>
    <rPh sb="7" eb="9">
      <t>ヨテイ</t>
    </rPh>
    <rPh sb="13" eb="15">
      <t>ケンシュウ</t>
    </rPh>
    <rPh sb="16" eb="18">
      <t>カイスウ</t>
    </rPh>
    <rPh sb="23" eb="24">
      <t>ホカ</t>
    </rPh>
    <rPh sb="25" eb="27">
      <t>ダンタイ</t>
    </rPh>
    <rPh sb="27" eb="29">
      <t>シュサイ</t>
    </rPh>
    <rPh sb="30" eb="32">
      <t>ケンシュウ</t>
    </rPh>
    <rPh sb="34" eb="36">
      <t>サンカ</t>
    </rPh>
    <rPh sb="36" eb="38">
      <t>ヨテイ</t>
    </rPh>
    <rPh sb="38" eb="39">
      <t>トウ</t>
    </rPh>
    <rPh sb="43" eb="45">
      <t>キニュウ</t>
    </rPh>
    <phoneticPr fontId="1"/>
  </si>
  <si>
    <t>６　活動内容</t>
    <rPh sb="2" eb="4">
      <t>カツドウ</t>
    </rPh>
    <rPh sb="4" eb="6">
      <t>ナイヨウ</t>
    </rPh>
    <phoneticPr fontId="1"/>
  </si>
  <si>
    <t>７　年間行事等</t>
    <rPh sb="2" eb="4">
      <t>ネンカン</t>
    </rPh>
    <rPh sb="4" eb="7">
      <t>ギョウジトウ</t>
    </rPh>
    <phoneticPr fontId="1"/>
  </si>
  <si>
    <t>９　保険加入状況</t>
    <rPh sb="2" eb="4">
      <t>ホケン</t>
    </rPh>
    <rPh sb="4" eb="6">
      <t>カニュウ</t>
    </rPh>
    <rPh sb="6" eb="8">
      <t>ジョウキョウ</t>
    </rPh>
    <phoneticPr fontId="1"/>
  </si>
  <si>
    <t>10　施設の状況</t>
    <rPh sb="3" eb="5">
      <t>シセツ</t>
    </rPh>
    <rPh sb="6" eb="8">
      <t>ジョウキョウ</t>
    </rPh>
    <phoneticPr fontId="1"/>
  </si>
  <si>
    <t>11　研修の実施</t>
    <rPh sb="3" eb="5">
      <t>ケンシュウ</t>
    </rPh>
    <rPh sb="6" eb="8">
      <t>ジッシ</t>
    </rPh>
    <phoneticPr fontId="1"/>
  </si>
  <si>
    <t>12　災害対策の実施状況</t>
    <rPh sb="3" eb="5">
      <t>サイガイ</t>
    </rPh>
    <rPh sb="5" eb="7">
      <t>タイサク</t>
    </rPh>
    <rPh sb="8" eb="10">
      <t>ジッシ</t>
    </rPh>
    <rPh sb="10" eb="12">
      <t>ジョウキョウ</t>
    </rPh>
    <phoneticPr fontId="1"/>
  </si>
  <si>
    <t>※避難訓練実施時期や防災マニュアル策定（見直し)時期等について記入。</t>
    <rPh sb="1" eb="3">
      <t>ヒナン</t>
    </rPh>
    <rPh sb="3" eb="5">
      <t>クンレン</t>
    </rPh>
    <rPh sb="5" eb="7">
      <t>ジッシ</t>
    </rPh>
    <rPh sb="7" eb="9">
      <t>ジキ</t>
    </rPh>
    <rPh sb="10" eb="12">
      <t>ボウサイ</t>
    </rPh>
    <rPh sb="17" eb="19">
      <t>サクテイ</t>
    </rPh>
    <rPh sb="20" eb="22">
      <t>ミナオ</t>
    </rPh>
    <rPh sb="24" eb="26">
      <t>ジキ</t>
    </rPh>
    <rPh sb="26" eb="27">
      <t>ナド</t>
    </rPh>
    <rPh sb="31" eb="33">
      <t>キニュウ</t>
    </rPh>
    <phoneticPr fontId="1"/>
  </si>
  <si>
    <t>入会金</t>
    <rPh sb="0" eb="3">
      <t>ニュウカイキン</t>
    </rPh>
    <phoneticPr fontId="1"/>
  </si>
  <si>
    <t>減免制度の有無</t>
    <rPh sb="0" eb="2">
      <t>ゲンメン</t>
    </rPh>
    <rPh sb="2" eb="4">
      <t>セイド</t>
    </rPh>
    <rPh sb="5" eb="7">
      <t>ウム</t>
    </rPh>
    <phoneticPr fontId="1"/>
  </si>
  <si>
    <t>職 員 名 簿</t>
    <rPh sb="0" eb="1">
      <t>ショク</t>
    </rPh>
    <rPh sb="2" eb="3">
      <t>イン</t>
    </rPh>
    <rPh sb="4" eb="5">
      <t>メイ</t>
    </rPh>
    <rPh sb="6" eb="7">
      <t>ボ</t>
    </rPh>
    <phoneticPr fontId="1"/>
  </si>
  <si>
    <t xml:space="preserve"> ４月</t>
    <rPh sb="2" eb="3">
      <t>ガツ</t>
    </rPh>
    <phoneticPr fontId="1"/>
  </si>
  <si>
    <t xml:space="preserve"> ５月</t>
    <phoneticPr fontId="1"/>
  </si>
  <si>
    <t xml:space="preserve"> ６月</t>
    <phoneticPr fontId="1"/>
  </si>
  <si>
    <t xml:space="preserve"> ７月</t>
    <phoneticPr fontId="1"/>
  </si>
  <si>
    <t xml:space="preserve"> ８月</t>
    <phoneticPr fontId="1"/>
  </si>
  <si>
    <t xml:space="preserve"> ９月</t>
    <phoneticPr fontId="1"/>
  </si>
  <si>
    <t xml:space="preserve"> 10月</t>
    <rPh sb="3" eb="4">
      <t>ガツ</t>
    </rPh>
    <phoneticPr fontId="1"/>
  </si>
  <si>
    <t xml:space="preserve"> 11月</t>
    <phoneticPr fontId="1"/>
  </si>
  <si>
    <t xml:space="preserve"> 12月</t>
    <phoneticPr fontId="1"/>
  </si>
  <si>
    <t xml:space="preserve"> １月</t>
    <phoneticPr fontId="1"/>
  </si>
  <si>
    <t xml:space="preserve"> ２月</t>
    <phoneticPr fontId="1"/>
  </si>
  <si>
    <t xml:space="preserve"> ３月</t>
    <phoneticPr fontId="1"/>
  </si>
  <si>
    <t>平　　　日</t>
    <rPh sb="0" eb="1">
      <t>ヒラ</t>
    </rPh>
    <rPh sb="4" eb="5">
      <t>ヒ</t>
    </rPh>
    <phoneticPr fontId="1"/>
  </si>
  <si>
    <t>・長期休業期間中のみの利用</t>
    <rPh sb="1" eb="3">
      <t>チョウキ</t>
    </rPh>
    <rPh sb="3" eb="5">
      <t>キュウギョウ</t>
    </rPh>
    <rPh sb="5" eb="8">
      <t>キカンチュウ</t>
    </rPh>
    <rPh sb="11" eb="13">
      <t>リヨウ</t>
    </rPh>
    <phoneticPr fontId="1"/>
  </si>
  <si>
    <t>・１日単位での利用</t>
    <rPh sb="1" eb="3">
      <t>イチニチ</t>
    </rPh>
    <rPh sb="3" eb="5">
      <t>タンイ</t>
    </rPh>
    <rPh sb="7" eb="9">
      <t>リヨウ</t>
    </rPh>
    <phoneticPr fontId="1"/>
  </si>
  <si>
    <t>・その他　　具体的に</t>
    <rPh sb="3" eb="4">
      <t>ホカ</t>
    </rPh>
    <rPh sb="6" eb="9">
      <t>グタイテキ</t>
    </rPh>
    <phoneticPr fontId="1"/>
  </si>
  <si>
    <t>・おやつ</t>
    <phoneticPr fontId="1"/>
  </si>
  <si>
    <t>・バスによる送迎</t>
    <rPh sb="6" eb="8">
      <t>ソウゲイ</t>
    </rPh>
    <phoneticPr fontId="1"/>
  </si>
  <si>
    <t>・スポーツ，塾，習い事などの特別な活動</t>
    <rPh sb="6" eb="7">
      <t>ジュク</t>
    </rPh>
    <rPh sb="8" eb="9">
      <t>ナラ</t>
    </rPh>
    <rPh sb="10" eb="11">
      <t>ゴト</t>
    </rPh>
    <rPh sb="14" eb="16">
      <t>トクベツ</t>
    </rPh>
    <rPh sb="17" eb="19">
      <t>カツドウ</t>
    </rPh>
    <phoneticPr fontId="1"/>
  </si>
  <si>
    <t>延床面積</t>
    <rPh sb="0" eb="1">
      <t>ノベ</t>
    </rPh>
    <rPh sb="1" eb="2">
      <t>ユカ</t>
    </rPh>
    <rPh sb="2" eb="4">
      <t>メンセキ</t>
    </rPh>
    <phoneticPr fontId="1"/>
  </si>
  <si>
    <t>施設の面積</t>
    <rPh sb="0" eb="2">
      <t>シセツ</t>
    </rPh>
    <rPh sb="3" eb="5">
      <t>メンセキ</t>
    </rPh>
    <phoneticPr fontId="1"/>
  </si>
  <si>
    <t>㎡</t>
  </si>
  <si>
    <t>㎡</t>
    <phoneticPr fontId="1"/>
  </si>
  <si>
    <t>有　・　無</t>
    <rPh sb="0" eb="1">
      <t>ア</t>
    </rPh>
    <rPh sb="4" eb="5">
      <t>ナ</t>
    </rPh>
    <phoneticPr fontId="1"/>
  </si>
  <si>
    <t>トイレ</t>
    <phoneticPr fontId="1"/>
  </si>
  <si>
    <t>水洗　・　汲み取り（簡易水洗含む）</t>
    <rPh sb="0" eb="2">
      <t>スイセン</t>
    </rPh>
    <rPh sb="5" eb="6">
      <t>ク</t>
    </rPh>
    <rPh sb="7" eb="8">
      <t>ト</t>
    </rPh>
    <rPh sb="10" eb="12">
      <t>カンイ</t>
    </rPh>
    <rPh sb="12" eb="14">
      <t>スイセン</t>
    </rPh>
    <rPh sb="14" eb="15">
      <t>フク</t>
    </rPh>
    <phoneticPr fontId="1"/>
  </si>
  <si>
    <t>下水処理区域</t>
    <rPh sb="0" eb="2">
      <t>ゲスイ</t>
    </rPh>
    <rPh sb="2" eb="4">
      <t>ショリ</t>
    </rPh>
    <rPh sb="4" eb="6">
      <t>クイキ</t>
    </rPh>
    <phoneticPr fontId="1"/>
  </si>
  <si>
    <t>※クラス分けしている場合　支援の単位１　・　支援の単位２</t>
    <rPh sb="4" eb="5">
      <t>ワ</t>
    </rPh>
    <rPh sb="10" eb="12">
      <t>バアイ</t>
    </rPh>
    <phoneticPr fontId="1"/>
  </si>
  <si>
    <t>建物：</t>
    <rPh sb="0" eb="2">
      <t>タテモノ</t>
    </rPh>
    <phoneticPr fontId="1"/>
  </si>
  <si>
    <t>土地：</t>
    <rPh sb="0" eb="2">
      <t>トチ</t>
    </rPh>
    <phoneticPr fontId="1"/>
  </si>
  <si>
    <t>年</t>
    <rPh sb="0" eb="1">
      <t>ネン</t>
    </rPh>
    <phoneticPr fontId="1"/>
  </si>
  <si>
    <t>月</t>
    <rPh sb="0" eb="1">
      <t>ツキ</t>
    </rPh>
    <phoneticPr fontId="1"/>
  </si>
  <si>
    <t>～</t>
    <phoneticPr fontId="1"/>
  </si>
  <si>
    <t>年更新</t>
    <rPh sb="0" eb="1">
      <t>ネン</t>
    </rPh>
    <rPh sb="1" eb="3">
      <t>コウシン</t>
    </rPh>
    <phoneticPr fontId="1"/>
  </si>
  <si>
    <t>円/月額</t>
    <rPh sb="0" eb="1">
      <t>エン</t>
    </rPh>
    <rPh sb="2" eb="4">
      <t>ゲツガク</t>
    </rPh>
    <phoneticPr fontId="1"/>
  </si>
  <si>
    <t>児童の活動スペース※</t>
    <rPh sb="0" eb="2">
      <t>ジドウ</t>
    </rPh>
    <rPh sb="3" eb="5">
      <t>カツドウ</t>
    </rPh>
    <phoneticPr fontId="1"/>
  </si>
  <si>
    <t>静養スペース※</t>
    <rPh sb="0" eb="2">
      <t>セイヨウ</t>
    </rPh>
    <phoneticPr fontId="1"/>
  </si>
  <si>
    <t>施設の所有</t>
    <rPh sb="0" eb="2">
      <t>シセツ</t>
    </rPh>
    <rPh sb="3" eb="5">
      <t>ショユウ</t>
    </rPh>
    <phoneticPr fontId="1"/>
  </si>
  <si>
    <t>自己所有　・　借用</t>
    <rPh sb="0" eb="2">
      <t>ジコ</t>
    </rPh>
    <rPh sb="2" eb="4">
      <t>ショユウ</t>
    </rPh>
    <rPh sb="7" eb="9">
      <t>シャクヨウ</t>
    </rPh>
    <phoneticPr fontId="1"/>
  </si>
  <si>
    <t>建物の築年数</t>
    <rPh sb="0" eb="2">
      <t>タテモノ</t>
    </rPh>
    <rPh sb="3" eb="4">
      <t>チク</t>
    </rPh>
    <rPh sb="4" eb="6">
      <t>ネンスウ</t>
    </rPh>
    <phoneticPr fontId="1"/>
  </si>
  <si>
    <t>内　・　外</t>
    <rPh sb="0" eb="1">
      <t>ナイ</t>
    </rPh>
    <rPh sb="4" eb="5">
      <t>ガイ</t>
    </rPh>
    <phoneticPr fontId="1"/>
  </si>
  <si>
    <t>２　専用施設（公共施設・民間施設）　</t>
  </si>
  <si>
    <t>１　民家・アパート(借用）</t>
    <rPh sb="2" eb="4">
      <t>ミンカ</t>
    </rPh>
    <rPh sb="10" eb="12">
      <t>シャクヨウ</t>
    </rPh>
    <phoneticPr fontId="1"/>
  </si>
  <si>
    <t>３　小学校の余裕教室</t>
    <phoneticPr fontId="1"/>
  </si>
  <si>
    <t>４　児童館内</t>
    <phoneticPr fontId="1"/>
  </si>
  <si>
    <t>５　幼稚園内</t>
    <phoneticPr fontId="1"/>
  </si>
  <si>
    <t>種　　別</t>
    <rPh sb="0" eb="1">
      <t>タネ</t>
    </rPh>
    <rPh sb="3" eb="4">
      <t>ベツ</t>
    </rPh>
    <phoneticPr fontId="1"/>
  </si>
  <si>
    <t>６月</t>
  </si>
  <si>
    <t>７月</t>
  </si>
  <si>
    <t>８月</t>
  </si>
  <si>
    <t>９月</t>
  </si>
  <si>
    <t>１月</t>
  </si>
  <si>
    <t>２月</t>
  </si>
  <si>
    <t>３月</t>
  </si>
  <si>
    <t>利用児童数</t>
    <rPh sb="0" eb="2">
      <t>リヨウ</t>
    </rPh>
    <rPh sb="2" eb="4">
      <t>ジドウ</t>
    </rPh>
    <rPh sb="4" eb="5">
      <t>スウ</t>
    </rPh>
    <phoneticPr fontId="1"/>
  </si>
  <si>
    <t>開所時間</t>
    <rPh sb="0" eb="2">
      <t>カイショ</t>
    </rPh>
    <rPh sb="2" eb="4">
      <t>ジカン</t>
    </rPh>
    <phoneticPr fontId="1"/>
  </si>
  <si>
    <t>閉所時間</t>
    <rPh sb="0" eb="2">
      <t>ヘイショ</t>
    </rPh>
    <rPh sb="2" eb="4">
      <t>ジカン</t>
    </rPh>
    <phoneticPr fontId="1"/>
  </si>
  <si>
    <t>土曜日</t>
    <rPh sb="0" eb="3">
      <t>ドヨウビ</t>
    </rPh>
    <phoneticPr fontId="1"/>
  </si>
  <si>
    <t>長期休業</t>
    <rPh sb="0" eb="2">
      <t>チョウキ</t>
    </rPh>
    <rPh sb="2" eb="4">
      <t>キュウギョウ</t>
    </rPh>
    <phoneticPr fontId="1"/>
  </si>
  <si>
    <t>時</t>
    <rPh sb="0" eb="1">
      <t>ジ</t>
    </rPh>
    <phoneticPr fontId="1"/>
  </si>
  <si>
    <t>分</t>
    <rPh sb="0" eb="1">
      <t>フン</t>
    </rPh>
    <phoneticPr fontId="1"/>
  </si>
  <si>
    <t>開設日数</t>
    <rPh sb="0" eb="2">
      <t>カイセツ</t>
    </rPh>
    <rPh sb="2" eb="4">
      <t>ニッスウ</t>
    </rPh>
    <phoneticPr fontId="1"/>
  </si>
  <si>
    <t>日</t>
    <rPh sb="0" eb="1">
      <t>ニチ</t>
    </rPh>
    <phoneticPr fontId="1"/>
  </si>
  <si>
    <t>合計</t>
    <rPh sb="0" eb="2">
      <t>ゴウケイ</t>
    </rPh>
    <phoneticPr fontId="1"/>
  </si>
  <si>
    <t>日・祝日</t>
    <rPh sb="0" eb="1">
      <t>ニチ</t>
    </rPh>
    <rPh sb="2" eb="4">
      <t>シュクジツ</t>
    </rPh>
    <phoneticPr fontId="1"/>
  </si>
  <si>
    <t>利用児童数※</t>
    <rPh sb="0" eb="2">
      <t>リヨウ</t>
    </rPh>
    <rPh sb="2" eb="4">
      <t>ジドウ</t>
    </rPh>
    <rPh sb="4" eb="5">
      <t>スウ</t>
    </rPh>
    <phoneticPr fontId="1"/>
  </si>
  <si>
    <r>
      <t>２　開設時間・日数</t>
    </r>
    <r>
      <rPr>
        <sz val="8"/>
        <color theme="1"/>
        <rFont val="ＭＳ 明朝"/>
        <family val="1"/>
        <charset val="128"/>
      </rPr>
      <t>※放課後児童クラブ開設予定内訳書を添付してください。</t>
    </r>
    <rPh sb="2" eb="4">
      <t>カイセツ</t>
    </rPh>
    <rPh sb="4" eb="6">
      <t>ジカン</t>
    </rPh>
    <rPh sb="7" eb="9">
      <t>ニッスウ</t>
    </rPh>
    <phoneticPr fontId="1"/>
  </si>
  <si>
    <t>平　日</t>
    <rPh sb="0" eb="1">
      <t>ヒラ</t>
    </rPh>
    <rPh sb="2" eb="3">
      <t>ヒ</t>
    </rPh>
    <phoneticPr fontId="1"/>
  </si>
  <si>
    <r>
      <t>８　各種事業の実施状況　</t>
    </r>
    <r>
      <rPr>
        <sz val="6"/>
        <color theme="1"/>
        <rFont val="ＭＳ 明朝"/>
        <family val="1"/>
        <charset val="128"/>
      </rPr>
      <t>※実施を予定している事業に○を付してください。</t>
    </r>
    <rPh sb="2" eb="4">
      <t>カクシュ</t>
    </rPh>
    <rPh sb="4" eb="6">
      <t>ジギョウ</t>
    </rPh>
    <rPh sb="7" eb="9">
      <t>ジッシ</t>
    </rPh>
    <rPh sb="9" eb="11">
      <t>ジョウキョウ</t>
    </rPh>
    <rPh sb="13" eb="15">
      <t>ジッシ</t>
    </rPh>
    <rPh sb="16" eb="18">
      <t>ヨテイ</t>
    </rPh>
    <rPh sb="22" eb="24">
      <t>ジギョウ</t>
    </rPh>
    <rPh sb="27" eb="28">
      <t>フ</t>
    </rPh>
    <phoneticPr fontId="1"/>
  </si>
  <si>
    <t>平日</t>
    <rPh sb="0" eb="2">
      <t>ヘイジツ</t>
    </rPh>
    <phoneticPr fontId="24"/>
  </si>
  <si>
    <t>土曜</t>
    <rPh sb="0" eb="2">
      <t>ドヨウ</t>
    </rPh>
    <phoneticPr fontId="24"/>
  </si>
  <si>
    <t>長休</t>
    <rPh sb="0" eb="1">
      <t>ナガ</t>
    </rPh>
    <rPh sb="1" eb="2">
      <t>キュウ</t>
    </rPh>
    <phoneticPr fontId="24"/>
  </si>
  <si>
    <t>日曜
祝日</t>
    <rPh sb="0" eb="1">
      <t>ニチ</t>
    </rPh>
    <rPh sb="1" eb="2">
      <t>ヨウ</t>
    </rPh>
    <rPh sb="3" eb="4">
      <t>シュク</t>
    </rPh>
    <rPh sb="4" eb="5">
      <t>ヒ</t>
    </rPh>
    <phoneticPr fontId="24"/>
  </si>
  <si>
    <t>計</t>
    <rPh sb="0" eb="1">
      <t>ケイ</t>
    </rPh>
    <phoneticPr fontId="24"/>
  </si>
  <si>
    <t>４月</t>
    <rPh sb="1" eb="2">
      <t>ガツ</t>
    </rPh>
    <phoneticPr fontId="24"/>
  </si>
  <si>
    <t>５月</t>
    <rPh sb="1" eb="2">
      <t>ガツ</t>
    </rPh>
    <phoneticPr fontId="24"/>
  </si>
  <si>
    <t>：土曜日</t>
    <rPh sb="1" eb="4">
      <t>ドヨウビ</t>
    </rPh>
    <phoneticPr fontId="24"/>
  </si>
  <si>
    <t>：日曜・祝日</t>
    <rPh sb="1" eb="3">
      <t>ニチヨウ</t>
    </rPh>
    <rPh sb="4" eb="6">
      <t>シュクジツ</t>
    </rPh>
    <phoneticPr fontId="24"/>
  </si>
  <si>
    <t>：長期休業</t>
    <rPh sb="1" eb="3">
      <t>チョウキ</t>
    </rPh>
    <rPh sb="3" eb="5">
      <t>キュウギョウ</t>
    </rPh>
    <phoneticPr fontId="24"/>
  </si>
  <si>
    <t xml:space="preserve"> ○函館市立小学校の長期休業</t>
    <rPh sb="2" eb="4">
      <t>ハコダテ</t>
    </rPh>
    <rPh sb="4" eb="6">
      <t>シリツ</t>
    </rPh>
    <rPh sb="6" eb="9">
      <t>ショウガッコウ</t>
    </rPh>
    <rPh sb="10" eb="12">
      <t>チョウキ</t>
    </rPh>
    <rPh sb="12" eb="14">
      <t>キュウギョウ</t>
    </rPh>
    <phoneticPr fontId="24"/>
  </si>
  <si>
    <t>○記載上の注意点</t>
    <rPh sb="1" eb="3">
      <t>キサイ</t>
    </rPh>
    <rPh sb="3" eb="4">
      <t>ジョウ</t>
    </rPh>
    <rPh sb="5" eb="8">
      <t>チュウイテン</t>
    </rPh>
    <phoneticPr fontId="1"/>
  </si>
  <si>
    <t>給食費</t>
    <rPh sb="0" eb="3">
      <t>キュウショクヒ</t>
    </rPh>
    <phoneticPr fontId="1"/>
  </si>
  <si>
    <t>・昼食：内容（○を付ける）　弁当持参　　クラブ調理　　仕出し弁当（１食</t>
    <rPh sb="1" eb="3">
      <t>チュウショク</t>
    </rPh>
    <rPh sb="4" eb="6">
      <t>ナイヨウ</t>
    </rPh>
    <rPh sb="9" eb="10">
      <t>ツ</t>
    </rPh>
    <phoneticPr fontId="1"/>
  </si>
  <si>
    <t>円）</t>
    <phoneticPr fontId="1"/>
  </si>
  <si>
    <t>計算式</t>
    <rPh sb="0" eb="2">
      <t>ケイサン</t>
    </rPh>
    <rPh sb="2" eb="3">
      <t>シキ</t>
    </rPh>
    <phoneticPr fontId="1"/>
  </si>
  <si>
    <t>×</t>
    <phoneticPr fontId="1"/>
  </si>
  <si>
    <t>＝</t>
    <phoneticPr fontId="1"/>
  </si>
  <si>
    <t>※下記参照</t>
    <rPh sb="1" eb="3">
      <t>カキ</t>
    </rPh>
    <rPh sb="3" eb="5">
      <t>サンショウ</t>
    </rPh>
    <phoneticPr fontId="1"/>
  </si>
  <si>
    <t>　・長期休業期間のみの受入人数</t>
    <phoneticPr fontId="1"/>
  </si>
  <si>
    <t>　・１２ヶ月未満の受入</t>
    <phoneticPr fontId="1"/>
  </si>
  <si>
    <t>　　11か月÷12か月＝0.92（小数点以下第２位切り上げ）</t>
    <rPh sb="17" eb="20">
      <t>ショウスウテン</t>
    </rPh>
    <rPh sb="20" eb="22">
      <t>イカ</t>
    </rPh>
    <rPh sb="22" eb="23">
      <t>ダイ</t>
    </rPh>
    <rPh sb="24" eb="25">
      <t>イ</t>
    </rPh>
    <rPh sb="25" eb="26">
      <t>キ</t>
    </rPh>
    <rPh sb="27" eb="28">
      <t>ア</t>
    </rPh>
    <phoneticPr fontId="1"/>
  </si>
  <si>
    <t>※利用児童数欄は利用区分ごとに小数点以下切り上げること</t>
    <rPh sb="1" eb="3">
      <t>リヨウ</t>
    </rPh>
    <rPh sb="3" eb="5">
      <t>ジドウ</t>
    </rPh>
    <rPh sb="5" eb="6">
      <t>スウ</t>
    </rPh>
    <rPh sb="6" eb="7">
      <t>ラン</t>
    </rPh>
    <rPh sb="8" eb="10">
      <t>リヨウ</t>
    </rPh>
    <rPh sb="10" eb="12">
      <t>クブン</t>
    </rPh>
    <rPh sb="15" eb="18">
      <t>ショウスウテン</t>
    </rPh>
    <rPh sb="18" eb="20">
      <t>イカ</t>
    </rPh>
    <rPh sb="20" eb="21">
      <t>キ</t>
    </rPh>
    <rPh sb="22" eb="23">
      <t>ア</t>
    </rPh>
    <phoneticPr fontId="1"/>
  </si>
  <si>
    <t>※長期休業期間中の土曜日は，土曜日として計上。</t>
    <rPh sb="1" eb="3">
      <t>チョウキ</t>
    </rPh>
    <rPh sb="3" eb="5">
      <t>キュウギョウ</t>
    </rPh>
    <rPh sb="5" eb="7">
      <t>キカン</t>
    </rPh>
    <rPh sb="7" eb="8">
      <t>チュウ</t>
    </rPh>
    <rPh sb="9" eb="12">
      <t>ドヨウビ</t>
    </rPh>
    <rPh sb="14" eb="17">
      <t>ドヨウビ</t>
    </rPh>
    <rPh sb="20" eb="22">
      <t>ケイジョウ</t>
    </rPh>
    <phoneticPr fontId="24"/>
  </si>
  <si>
    <t>函館市○○町○○番地○○号</t>
    <rPh sb="0" eb="3">
      <t>ハコダテシ</t>
    </rPh>
    <rPh sb="5" eb="6">
      <t>チョウ</t>
    </rPh>
    <rPh sb="8" eb="10">
      <t>バンチ</t>
    </rPh>
    <rPh sb="12" eb="13">
      <t>ゴウ</t>
    </rPh>
    <phoneticPr fontId="1"/>
  </si>
  <si>
    <t>0138-○○-○○○○</t>
    <phoneticPr fontId="1"/>
  </si>
  <si>
    <t>共同学童保育所○○クラブ父母会</t>
    <rPh sb="0" eb="2">
      <t>キョウドウ</t>
    </rPh>
    <rPh sb="2" eb="4">
      <t>ガクドウ</t>
    </rPh>
    <rPh sb="4" eb="6">
      <t>ホイク</t>
    </rPh>
    <rPh sb="6" eb="7">
      <t>ショ</t>
    </rPh>
    <rPh sb="12" eb="14">
      <t>フボ</t>
    </rPh>
    <rPh sb="14" eb="15">
      <t>カイ</t>
    </rPh>
    <phoneticPr fontId="1"/>
  </si>
  <si>
    <t>父母会長　○○　○○○</t>
    <rPh sb="0" eb="2">
      <t>フボ</t>
    </rPh>
    <rPh sb="2" eb="4">
      <t>カイチョウ</t>
    </rPh>
    <phoneticPr fontId="1"/>
  </si>
  <si>
    <r>
      <t>１　登録児童の状況</t>
    </r>
    <r>
      <rPr>
        <sz val="8"/>
        <color theme="1"/>
        <rFont val="ＭＳ Ｐゴシック"/>
        <family val="3"/>
        <charset val="128"/>
      </rPr>
      <t>（４月１日現在）</t>
    </r>
    <rPh sb="2" eb="4">
      <t>トウロク</t>
    </rPh>
    <rPh sb="4" eb="6">
      <t>ジドウ</t>
    </rPh>
    <rPh sb="7" eb="9">
      <t>ジョウキョウ</t>
    </rPh>
    <rPh sb="11" eb="12">
      <t>ガツ</t>
    </rPh>
    <rPh sb="13" eb="14">
      <t>ニチ</t>
    </rPh>
    <rPh sb="14" eb="16">
      <t>ゲンザイ</t>
    </rPh>
    <phoneticPr fontId="1"/>
  </si>
  <si>
    <t>　※診断書等に記載の診断名を御記載ください。</t>
    <rPh sb="2" eb="5">
      <t>シンダンショ</t>
    </rPh>
    <rPh sb="5" eb="6">
      <t>トウ</t>
    </rPh>
    <rPh sb="7" eb="9">
      <t>キサイ</t>
    </rPh>
    <rPh sb="10" eb="12">
      <t>シンダン</t>
    </rPh>
    <rPh sb="12" eb="13">
      <t>メイ</t>
    </rPh>
    <rPh sb="14" eb="15">
      <t>ゴ</t>
    </rPh>
    <rPh sb="15" eb="17">
      <t>キサイ</t>
    </rPh>
    <phoneticPr fontId="1"/>
  </si>
  <si>
    <t>00</t>
    <phoneticPr fontId="1"/>
  </si>
  <si>
    <t>30</t>
    <phoneticPr fontId="1"/>
  </si>
  <si>
    <r>
      <t>円/</t>
    </r>
    <r>
      <rPr>
        <sz val="6"/>
        <color theme="1"/>
        <rFont val="ＭＳ 明朝"/>
        <family val="1"/>
        <charset val="128"/>
      </rPr>
      <t>1食</t>
    </r>
    <rPh sb="0" eb="1">
      <t>エン</t>
    </rPh>
    <rPh sb="3" eb="4">
      <t>ショク</t>
    </rPh>
    <phoneticPr fontId="1"/>
  </si>
  <si>
    <t>・活動費　1,000円/月　</t>
    <rPh sb="1" eb="3">
      <t>カツドウ</t>
    </rPh>
    <rPh sb="3" eb="4">
      <t>ヒ</t>
    </rPh>
    <rPh sb="10" eb="11">
      <t>エン</t>
    </rPh>
    <rPh sb="12" eb="13">
      <t>ツキ</t>
    </rPh>
    <phoneticPr fontId="1"/>
  </si>
  <si>
    <t>円/月（4～6年）</t>
    <rPh sb="0" eb="1">
      <t>エン</t>
    </rPh>
    <rPh sb="2" eb="3">
      <t>ツキ</t>
    </rPh>
    <rPh sb="7" eb="8">
      <t>ネン</t>
    </rPh>
    <phoneticPr fontId="1"/>
  </si>
  <si>
    <t>人，求人中</t>
    <rPh sb="0" eb="1">
      <t>ニン</t>
    </rPh>
    <rPh sb="2" eb="4">
      <t>キュウジン</t>
    </rPh>
    <rPh sb="4" eb="5">
      <t>チュウ</t>
    </rPh>
    <phoneticPr fontId="1"/>
  </si>
  <si>
    <t>人）</t>
    <rPh sb="0" eb="1">
      <t>ニン</t>
    </rPh>
    <phoneticPr fontId="1"/>
  </si>
  <si>
    <t>・別途料金を徴収しての時間外保育（19時00分～19時30分　料金1,000円/1回）</t>
    <rPh sb="1" eb="3">
      <t>ベット</t>
    </rPh>
    <rPh sb="3" eb="5">
      <t>リョウキン</t>
    </rPh>
    <rPh sb="6" eb="8">
      <t>チョウシュウ</t>
    </rPh>
    <rPh sb="11" eb="14">
      <t>ジカンガイ</t>
    </rPh>
    <rPh sb="14" eb="16">
      <t>ホイク</t>
    </rPh>
    <rPh sb="19" eb="20">
      <t>ジ</t>
    </rPh>
    <rPh sb="22" eb="23">
      <t>フン</t>
    </rPh>
    <rPh sb="26" eb="27">
      <t>ジ</t>
    </rPh>
    <rPh sb="29" eb="30">
      <t>フン</t>
    </rPh>
    <rPh sb="31" eb="33">
      <t>リョウキン</t>
    </rPh>
    <rPh sb="38" eb="39">
      <t>エン</t>
    </rPh>
    <rPh sb="41" eb="42">
      <t>カイ</t>
    </rPh>
    <phoneticPr fontId="1"/>
  </si>
  <si>
    <t>スポーツ保険</t>
    <rPh sb="4" eb="6">
      <t>ホケン</t>
    </rPh>
    <phoneticPr fontId="1"/>
  </si>
  <si>
    <t>スポーツ保険（指導者用）</t>
    <rPh sb="4" eb="6">
      <t>ホケン</t>
    </rPh>
    <rPh sb="7" eb="10">
      <t>シドウシャ</t>
    </rPh>
    <rPh sb="10" eb="11">
      <t>ヨウ</t>
    </rPh>
    <phoneticPr fontId="1"/>
  </si>
  <si>
    <t>入院日額5,000円，通院日額500円等</t>
    <rPh sb="0" eb="2">
      <t>ニュウイン</t>
    </rPh>
    <rPh sb="2" eb="4">
      <t>ニチガク</t>
    </rPh>
    <rPh sb="9" eb="10">
      <t>エン</t>
    </rPh>
    <rPh sb="11" eb="13">
      <t>ツウイン</t>
    </rPh>
    <rPh sb="13" eb="15">
      <t>ニチガク</t>
    </rPh>
    <rPh sb="18" eb="19">
      <t>エン</t>
    </rPh>
    <rPh sb="19" eb="20">
      <t>トウ</t>
    </rPh>
    <phoneticPr fontId="1"/>
  </si>
  <si>
    <t>30</t>
    <phoneticPr fontId="1"/>
  </si>
  <si>
    <t>00</t>
    <phoneticPr fontId="1"/>
  </si>
  <si>
    <t>（調理員）</t>
    <rPh sb="1" eb="4">
      <t>チョウリイン</t>
    </rPh>
    <phoneticPr fontId="1"/>
  </si>
  <si>
    <t>共同学童保育所○○クラブ</t>
    <rPh sb="0" eb="2">
      <t>キョウドウ</t>
    </rPh>
    <rPh sb="2" eb="4">
      <t>ガクドウ</t>
    </rPh>
    <rPh sb="4" eb="6">
      <t>ホイク</t>
    </rPh>
    <rPh sb="6" eb="7">
      <t>ショ</t>
    </rPh>
    <phoneticPr fontId="1"/>
  </si>
  <si>
    <t>→4・7・8・12・1・3月の6ヶ月利用　</t>
    <rPh sb="13" eb="14">
      <t>ガツ</t>
    </rPh>
    <rPh sb="17" eb="18">
      <t>ゲツ</t>
    </rPh>
    <rPh sb="18" eb="20">
      <t>リヨウ</t>
    </rPh>
    <phoneticPr fontId="1"/>
  </si>
  <si>
    <t>6ヶ月÷12か月＝0.5×5/6×人数（小数点以下第2位切り上げ）</t>
    <rPh sb="2" eb="3">
      <t>ゲツ</t>
    </rPh>
    <rPh sb="7" eb="8">
      <t>ゲツ</t>
    </rPh>
    <rPh sb="17" eb="19">
      <t>ニンズウ</t>
    </rPh>
    <rPh sb="20" eb="23">
      <t>ショウスウテン</t>
    </rPh>
    <rPh sb="23" eb="25">
      <t>イカ</t>
    </rPh>
    <rPh sb="25" eb="26">
      <t>ダイ</t>
    </rPh>
    <rPh sb="27" eb="28">
      <t>イ</t>
    </rPh>
    <rPh sb="28" eb="29">
      <t>キ</t>
    </rPh>
    <rPh sb="30" eb="31">
      <t>ア</t>
    </rPh>
    <phoneticPr fontId="1"/>
  </si>
  <si>
    <t>例）学年始，夏季，冬季，学年末休業日は週５日利用の場合</t>
    <rPh sb="19" eb="20">
      <t>シュウ</t>
    </rPh>
    <phoneticPr fontId="1"/>
  </si>
  <si>
    <t>（　　）休暇のみ受入</t>
    <rPh sb="4" eb="6">
      <t>キュウカ</t>
    </rPh>
    <rPh sb="8" eb="10">
      <t>ウケイレ</t>
    </rPh>
    <phoneticPr fontId="1"/>
  </si>
  <si>
    <t>Ａ</t>
    <phoneticPr fontId="1"/>
  </si>
  <si>
    <t>Ｂ</t>
    <phoneticPr fontId="1"/>
  </si>
  <si>
    <t>Ｃ</t>
    <phoneticPr fontId="1"/>
  </si>
  <si>
    <t>共同学童保育所○○クラブ　父母会会長　○○　○○</t>
    <rPh sb="0" eb="2">
      <t>キョウドウ</t>
    </rPh>
    <rPh sb="2" eb="4">
      <t>ガクドウ</t>
    </rPh>
    <rPh sb="4" eb="6">
      <t>ホイク</t>
    </rPh>
    <rPh sb="6" eb="7">
      <t>ショ</t>
    </rPh>
    <rPh sb="13" eb="15">
      <t>フボ</t>
    </rPh>
    <rPh sb="15" eb="16">
      <t>カイ</t>
    </rPh>
    <rPh sb="16" eb="18">
      <t>カイチョウ</t>
    </rPh>
    <phoneticPr fontId="1"/>
  </si>
  <si>
    <t>施設賠償責任保険</t>
    <rPh sb="0" eb="2">
      <t>シセツ</t>
    </rPh>
    <rPh sb="2" eb="4">
      <t>バイショウ</t>
    </rPh>
    <rPh sb="4" eb="6">
      <t>セキニン</t>
    </rPh>
    <rPh sb="6" eb="8">
      <t>ホケン</t>
    </rPh>
    <phoneticPr fontId="1"/>
  </si>
  <si>
    <t>賃貸借契約期間
地代・家賃</t>
    <rPh sb="0" eb="3">
      <t>チンタイシャク</t>
    </rPh>
    <rPh sb="3" eb="5">
      <t>ケイヤク</t>
    </rPh>
    <rPh sb="5" eb="7">
      <t>キカン</t>
    </rPh>
    <phoneticPr fontId="1"/>
  </si>
  <si>
    <t>対人・対物1億円</t>
    <rPh sb="0" eb="2">
      <t>タイジン</t>
    </rPh>
    <rPh sb="3" eb="5">
      <t>タイブツ</t>
    </rPh>
    <rPh sb="6" eb="7">
      <t>オク</t>
    </rPh>
    <rPh sb="7" eb="8">
      <t>エン</t>
    </rPh>
    <phoneticPr fontId="1"/>
  </si>
  <si>
    <t>入所児童名簿</t>
    <rPh sb="0" eb="2">
      <t>ニュウショ</t>
    </rPh>
    <rPh sb="2" eb="4">
      <t>ジドウ</t>
    </rPh>
    <rPh sb="4" eb="6">
      <t>メイボ</t>
    </rPh>
    <phoneticPr fontId="1"/>
  </si>
  <si>
    <t>４月１日現在で申込みのある児童のみカウントします。
カッコ内に利用する休暇名を全て記入（学年始，夏季，冬季，学年末休業日）</t>
    <rPh sb="1" eb="2">
      <t>ガツ</t>
    </rPh>
    <rPh sb="3" eb="4">
      <t>ニチ</t>
    </rPh>
    <rPh sb="4" eb="6">
      <t>ゲンザイ</t>
    </rPh>
    <rPh sb="7" eb="9">
      <t>モウシコ</t>
    </rPh>
    <rPh sb="13" eb="15">
      <t>ジドウ</t>
    </rPh>
    <rPh sb="29" eb="30">
      <t>ナイ</t>
    </rPh>
    <rPh sb="31" eb="33">
      <t>リヨウ</t>
    </rPh>
    <rPh sb="35" eb="37">
      <t>キュウカ</t>
    </rPh>
    <rPh sb="37" eb="38">
      <t>メイ</t>
    </rPh>
    <rPh sb="39" eb="40">
      <t>スベ</t>
    </rPh>
    <rPh sb="41" eb="43">
      <t>キニュウ</t>
    </rPh>
    <phoneticPr fontId="1"/>
  </si>
  <si>
    <t>○○</t>
    <phoneticPr fontId="1"/>
  </si>
  <si>
    <t>△△</t>
    <phoneticPr fontId="1"/>
  </si>
  <si>
    <t>住所（町名まで）
※省略可</t>
    <rPh sb="0" eb="2">
      <t>ジュウショ</t>
    </rPh>
    <rPh sb="3" eb="5">
      <t>チョウメイ</t>
    </rPh>
    <rPh sb="10" eb="12">
      <t>ショウリャク</t>
    </rPh>
    <rPh sb="12" eb="13">
      <t>カ</t>
    </rPh>
    <phoneticPr fontId="1"/>
  </si>
  <si>
    <t>※「日曜・祝日」の開設日は次の要件を全て満たすもの。　①全入所児童が対象であること　②開所時間が８時間以上であること</t>
    <rPh sb="2" eb="4">
      <t>ニチヨウ</t>
    </rPh>
    <rPh sb="5" eb="7">
      <t>シュクジツ</t>
    </rPh>
    <rPh sb="9" eb="12">
      <t>カイセツビ</t>
    </rPh>
    <rPh sb="13" eb="14">
      <t>ツギ</t>
    </rPh>
    <rPh sb="15" eb="17">
      <t>ヨウケン</t>
    </rPh>
    <rPh sb="18" eb="19">
      <t>スベ</t>
    </rPh>
    <rPh sb="20" eb="21">
      <t>ミ</t>
    </rPh>
    <phoneticPr fontId="1"/>
  </si>
  <si>
    <t>○○　○○</t>
    <phoneticPr fontId="1"/>
  </si>
  <si>
    <t>○○小</t>
    <rPh sb="2" eb="3">
      <t>ショウ</t>
    </rPh>
    <phoneticPr fontId="1"/>
  </si>
  <si>
    <t>△△商事</t>
    <rPh sb="2" eb="4">
      <t>ショウジ</t>
    </rPh>
    <phoneticPr fontId="1"/>
  </si>
  <si>
    <t>名</t>
    <rPh sb="0" eb="1">
      <t>ナ</t>
    </rPh>
    <phoneticPr fontId="1"/>
  </si>
  <si>
    <t>△△会社</t>
    <rPh sb="2" eb="4">
      <t>カイシャ</t>
    </rPh>
    <phoneticPr fontId="1"/>
  </si>
  <si>
    <t>夏季･冬季休業のみ利用</t>
    <rPh sb="0" eb="2">
      <t>カキ</t>
    </rPh>
    <rPh sb="3" eb="5">
      <t>トウキ</t>
    </rPh>
    <rPh sb="5" eb="7">
      <t>キュウギョウ</t>
    </rPh>
    <rPh sb="9" eb="11">
      <t>リヨウ</t>
    </rPh>
    <phoneticPr fontId="1"/>
  </si>
  <si>
    <t>共同学童保育所○○クラブ</t>
    <phoneticPr fontId="1"/>
  </si>
  <si>
    <t>函館市○○町○○番○○号</t>
    <rPh sb="0" eb="3">
      <t>ハコダテシ</t>
    </rPh>
    <rPh sb="5" eb="6">
      <t>チョウ</t>
    </rPh>
    <rPh sb="8" eb="9">
      <t>バン</t>
    </rPh>
    <rPh sb="11" eb="12">
      <t>ゴウ</t>
    </rPh>
    <phoneticPr fontId="1"/>
  </si>
  <si>
    <t>○○ｰ○○○○</t>
    <phoneticPr fontId="1"/>
  </si>
  <si>
    <t>年</t>
    <rPh sb="0" eb="1">
      <t>ネン</t>
    </rPh>
    <phoneticPr fontId="1"/>
  </si>
  <si>
    <t>他事業兼務状況</t>
    <rPh sb="0" eb="1">
      <t>タ</t>
    </rPh>
    <rPh sb="1" eb="3">
      <t>ジギョウ</t>
    </rPh>
    <rPh sb="3" eb="5">
      <t>ケンム</t>
    </rPh>
    <rPh sb="5" eb="7">
      <t>ジョウキョウ</t>
    </rPh>
    <phoneticPr fontId="1"/>
  </si>
  <si>
    <t>・兼務　　・専任</t>
    <rPh sb="1" eb="3">
      <t>ケンム</t>
    </rPh>
    <rPh sb="6" eb="8">
      <t>センニン</t>
    </rPh>
    <phoneticPr fontId="1"/>
  </si>
  <si>
    <t>他事業従事状況</t>
    <rPh sb="0" eb="1">
      <t>タ</t>
    </rPh>
    <rPh sb="1" eb="3">
      <t>ジギョウ</t>
    </rPh>
    <rPh sb="3" eb="5">
      <t>ジュウジ</t>
    </rPh>
    <rPh sb="5" eb="7">
      <t>ジョウキョウ</t>
    </rPh>
    <phoneticPr fontId="1"/>
  </si>
  <si>
    <t>・兼務　　・専任</t>
    <rPh sb="1" eb="3">
      <t>ケンム</t>
    </rPh>
    <rPh sb="6" eb="8">
      <t>センニン</t>
    </rPh>
    <phoneticPr fontId="1"/>
  </si>
  <si>
    <t>4月　個人情報に関する研修
5月　施設の危機管理に関する研修
その他，新たな職員を雇用した際には初任者研修を随時実施</t>
    <rPh sb="1" eb="2">
      <t>ガツ</t>
    </rPh>
    <rPh sb="3" eb="5">
      <t>コジン</t>
    </rPh>
    <rPh sb="5" eb="7">
      <t>ジョウホウ</t>
    </rPh>
    <rPh sb="8" eb="9">
      <t>カン</t>
    </rPh>
    <rPh sb="11" eb="13">
      <t>ケンシュウ</t>
    </rPh>
    <rPh sb="15" eb="16">
      <t>ガツ</t>
    </rPh>
    <rPh sb="17" eb="19">
      <t>シセツ</t>
    </rPh>
    <rPh sb="20" eb="22">
      <t>キキ</t>
    </rPh>
    <rPh sb="22" eb="24">
      <t>カンリ</t>
    </rPh>
    <rPh sb="25" eb="26">
      <t>カン</t>
    </rPh>
    <rPh sb="28" eb="30">
      <t>ケンシュウ</t>
    </rPh>
    <rPh sb="34" eb="35">
      <t>ホカ</t>
    </rPh>
    <rPh sb="36" eb="37">
      <t>アラ</t>
    </rPh>
    <rPh sb="39" eb="41">
      <t>ショクイン</t>
    </rPh>
    <rPh sb="42" eb="44">
      <t>コヨウ</t>
    </rPh>
    <rPh sb="46" eb="47">
      <t>サイ</t>
    </rPh>
    <rPh sb="49" eb="52">
      <t>ショニンシャ</t>
    </rPh>
    <rPh sb="52" eb="54">
      <t>ケンシュウ</t>
    </rPh>
    <rPh sb="55" eb="57">
      <t>ズイジ</t>
    </rPh>
    <rPh sb="57" eb="59">
      <t>ジッシ</t>
    </rPh>
    <phoneticPr fontId="1"/>
  </si>
  <si>
    <t xml:space="preserve">4月　緊急時連絡先作成
5月　避難訓練の実施（１回目）
11月　避難訓練の実施（２回目）
その他，防災についての職員机上訓練（年４回），防災マニュアルの点検
</t>
    <rPh sb="1" eb="2">
      <t>ガツ</t>
    </rPh>
    <rPh sb="3" eb="6">
      <t>キンキュウジ</t>
    </rPh>
    <rPh sb="6" eb="8">
      <t>レンラク</t>
    </rPh>
    <rPh sb="8" eb="9">
      <t>サキ</t>
    </rPh>
    <rPh sb="9" eb="11">
      <t>サクセイ</t>
    </rPh>
    <rPh sb="13" eb="14">
      <t>ガツ</t>
    </rPh>
    <rPh sb="15" eb="17">
      <t>ヒナン</t>
    </rPh>
    <rPh sb="17" eb="19">
      <t>クンレン</t>
    </rPh>
    <rPh sb="20" eb="22">
      <t>ジッシ</t>
    </rPh>
    <rPh sb="24" eb="26">
      <t>カイメ</t>
    </rPh>
    <rPh sb="30" eb="31">
      <t>ガツ</t>
    </rPh>
    <rPh sb="32" eb="34">
      <t>ヒナン</t>
    </rPh>
    <rPh sb="34" eb="36">
      <t>クンレン</t>
    </rPh>
    <rPh sb="37" eb="39">
      <t>ジッシ</t>
    </rPh>
    <rPh sb="41" eb="43">
      <t>カイメ</t>
    </rPh>
    <rPh sb="48" eb="49">
      <t>ホカ</t>
    </rPh>
    <rPh sb="50" eb="52">
      <t>ボウサイ</t>
    </rPh>
    <rPh sb="57" eb="59">
      <t>ショクイン</t>
    </rPh>
    <rPh sb="59" eb="61">
      <t>キジョウ</t>
    </rPh>
    <rPh sb="61" eb="63">
      <t>クンレン</t>
    </rPh>
    <rPh sb="64" eb="65">
      <t>ネン</t>
    </rPh>
    <rPh sb="66" eb="67">
      <t>カイ</t>
    </rPh>
    <rPh sb="69" eb="71">
      <t>ボウサイ</t>
    </rPh>
    <rPh sb="77" eb="79">
      <t>テンケン</t>
    </rPh>
    <phoneticPr fontId="1"/>
  </si>
  <si>
    <t>△△　●●</t>
    <phoneticPr fontId="1"/>
  </si>
  <si>
    <t>※事業計画書の開設日数と合致させる</t>
    <rPh sb="1" eb="3">
      <t>ジギョウ</t>
    </rPh>
    <rPh sb="3" eb="6">
      <t>ケイカクショ</t>
    </rPh>
    <rPh sb="7" eb="9">
      <t>カイセツ</t>
    </rPh>
    <rPh sb="9" eb="11">
      <t>ニッスウ</t>
    </rPh>
    <rPh sb="12" eb="14">
      <t>ガッチ</t>
    </rPh>
    <phoneticPr fontId="1"/>
  </si>
  <si>
    <t>○</t>
    <phoneticPr fontId="1"/>
  </si>
  <si>
    <t>・　保育士 　　・　社会福祉士
・　高卒以上で２年以上の実務経験
・　学校教諭(幼，小，中，高）
・　５年以上の実務経験　　
・　その他（　　　　　　　　　　　）・　該当なし</t>
    <rPh sb="2" eb="4">
      <t>ホイク</t>
    </rPh>
    <rPh sb="4" eb="5">
      <t>シ</t>
    </rPh>
    <rPh sb="52" eb="53">
      <t>ネン</t>
    </rPh>
    <rPh sb="53" eb="55">
      <t>イジョウ</t>
    </rPh>
    <rPh sb="56" eb="58">
      <t>ジツム</t>
    </rPh>
    <rPh sb="58" eb="60">
      <t>ケイケン</t>
    </rPh>
    <rPh sb="67" eb="68">
      <t>タ</t>
    </rPh>
    <phoneticPr fontId="1"/>
  </si>
  <si>
    <t>令和</t>
    <rPh sb="0" eb="2">
      <t>レイワ</t>
    </rPh>
    <phoneticPr fontId="1"/>
  </si>
  <si>
    <t>令和○年度　入所児童名簿</t>
    <rPh sb="0" eb="2">
      <t>レイワ</t>
    </rPh>
    <rPh sb="3" eb="5">
      <t>ネンド</t>
    </rPh>
    <rPh sb="6" eb="8">
      <t>ニュウショ</t>
    </rPh>
    <rPh sb="8" eb="10">
      <t>ジドウ</t>
    </rPh>
    <rPh sb="10" eb="12">
      <t>メイボ</t>
    </rPh>
    <phoneticPr fontId="1"/>
  </si>
  <si>
    <t>※</t>
    <phoneticPr fontId="1"/>
  </si>
  <si>
    <t>10月</t>
    <phoneticPr fontId="24"/>
  </si>
  <si>
    <t>11月</t>
    <phoneticPr fontId="24"/>
  </si>
  <si>
    <t>12月</t>
    <phoneticPr fontId="24"/>
  </si>
  <si>
    <t>合</t>
    <rPh sb="0" eb="1">
      <t>ゴウ</t>
    </rPh>
    <phoneticPr fontId="1"/>
  </si>
  <si>
    <t>時間/日）</t>
    <phoneticPr fontId="1"/>
  </si>
  <si>
    <t>クラブ（クラス）名</t>
    <phoneticPr fontId="1"/>
  </si>
  <si>
    <t>登録児童数</t>
    <rPh sb="0" eb="2">
      <t>トウロク</t>
    </rPh>
    <rPh sb="2" eb="5">
      <t>ジドウスウ</t>
    </rPh>
    <phoneticPr fontId="1"/>
  </si>
  <si>
    <t>令和６年度放課後児童クラブ開設予定内訳書</t>
    <rPh sb="0" eb="1">
      <t>レイ</t>
    </rPh>
    <rPh sb="1" eb="2">
      <t>カズ</t>
    </rPh>
    <rPh sb="3" eb="5">
      <t>ネンド</t>
    </rPh>
    <rPh sb="5" eb="8">
      <t>ホウカゴ</t>
    </rPh>
    <rPh sb="8" eb="10">
      <t>ジドウ</t>
    </rPh>
    <rPh sb="13" eb="15">
      <t>カイセツ</t>
    </rPh>
    <rPh sb="15" eb="17">
      <t>ヨテイ</t>
    </rPh>
    <rPh sb="17" eb="20">
      <t>ウチワケショ</t>
    </rPh>
    <phoneticPr fontId="1"/>
  </si>
  <si>
    <t>※記入方法：開設する場合，カレンダーの日にちの下の空欄に○印を記入し，閉所の場合×印を記入してください。</t>
    <rPh sb="1" eb="3">
      <t>キニュウ</t>
    </rPh>
    <rPh sb="3" eb="5">
      <t>ホウホウ</t>
    </rPh>
    <rPh sb="6" eb="8">
      <t>カイセツ</t>
    </rPh>
    <rPh sb="10" eb="12">
      <t>バアイ</t>
    </rPh>
    <rPh sb="19" eb="20">
      <t>ヒ</t>
    </rPh>
    <rPh sb="23" eb="24">
      <t>シタ</t>
    </rPh>
    <rPh sb="25" eb="27">
      <t>クウラン</t>
    </rPh>
    <rPh sb="29" eb="30">
      <t>ジルシ</t>
    </rPh>
    <rPh sb="31" eb="33">
      <t>キニュウ</t>
    </rPh>
    <rPh sb="35" eb="37">
      <t>ヘイショ</t>
    </rPh>
    <rPh sb="38" eb="40">
      <t>バアイ</t>
    </rPh>
    <rPh sb="41" eb="42">
      <t>ジルシ</t>
    </rPh>
    <rPh sb="43" eb="45">
      <t>キニュウ</t>
    </rPh>
    <phoneticPr fontId="1"/>
  </si>
  <si>
    <t>　　　　　　複数の支援の単位や他クラブと合同で実施することであらかじめ支援の単位を減じることを利用者へ周知し，利用可能人数を制限して実施する場合は，もう一方のクラブの開所日とは</t>
    <rPh sb="6" eb="8">
      <t>フクスウ</t>
    </rPh>
    <rPh sb="9" eb="11">
      <t>シエン</t>
    </rPh>
    <rPh sb="12" eb="14">
      <t>タンイ</t>
    </rPh>
    <rPh sb="15" eb="16">
      <t>タ</t>
    </rPh>
    <rPh sb="20" eb="22">
      <t>ゴウドウ</t>
    </rPh>
    <rPh sb="23" eb="25">
      <t>ジッシ</t>
    </rPh>
    <rPh sb="35" eb="37">
      <t>シエン</t>
    </rPh>
    <rPh sb="38" eb="40">
      <t>タンイ</t>
    </rPh>
    <rPh sb="41" eb="42">
      <t>ゲン</t>
    </rPh>
    <rPh sb="47" eb="50">
      <t>リヨウシャ</t>
    </rPh>
    <rPh sb="51" eb="53">
      <t>シュウチ</t>
    </rPh>
    <rPh sb="55" eb="57">
      <t>リヨウ</t>
    </rPh>
    <rPh sb="57" eb="59">
      <t>カノウ</t>
    </rPh>
    <rPh sb="59" eb="61">
      <t>ニンズウ</t>
    </rPh>
    <rPh sb="62" eb="64">
      <t>セイゲン</t>
    </rPh>
    <rPh sb="66" eb="68">
      <t>ジッシ</t>
    </rPh>
    <rPh sb="70" eb="72">
      <t>バアイ</t>
    </rPh>
    <rPh sb="76" eb="78">
      <t>イッポウ</t>
    </rPh>
    <rPh sb="83" eb="85">
      <t>カイショ</t>
    </rPh>
    <rPh sb="85" eb="86">
      <t>ビ</t>
    </rPh>
    <phoneticPr fontId="1"/>
  </si>
  <si>
    <t>　　　　　　みなされませんので「合」と記載の上，開所日から外してください。</t>
    <phoneticPr fontId="1"/>
  </si>
  <si>
    <t>月</t>
    <rPh sb="0" eb="1">
      <t>ゲツ</t>
    </rPh>
    <phoneticPr fontId="1"/>
  </si>
  <si>
    <t>火</t>
    <rPh sb="0" eb="1">
      <t>カ</t>
    </rPh>
    <phoneticPr fontId="24"/>
  </si>
  <si>
    <t>水</t>
    <rPh sb="0" eb="1">
      <t>スイ</t>
    </rPh>
    <phoneticPr fontId="24"/>
  </si>
  <si>
    <t>木</t>
    <rPh sb="0" eb="1">
      <t>モク</t>
    </rPh>
    <phoneticPr fontId="1"/>
  </si>
  <si>
    <t>金</t>
    <rPh sb="0" eb="1">
      <t>キン</t>
    </rPh>
    <phoneticPr fontId="1"/>
  </si>
  <si>
    <t>土</t>
    <rPh sb="0" eb="1">
      <t>ド</t>
    </rPh>
    <phoneticPr fontId="1"/>
  </si>
  <si>
    <t>火</t>
    <rPh sb="0" eb="1">
      <t>カ</t>
    </rPh>
    <phoneticPr fontId="1"/>
  </si>
  <si>
    <t>水</t>
    <rPh sb="0" eb="1">
      <t>スイ</t>
    </rPh>
    <phoneticPr fontId="1"/>
  </si>
  <si>
    <t>※日・祝日の開所理由(具体的に記載すること。例）○月　学童まつり，△月キャンプ等</t>
    <rPh sb="1" eb="2">
      <t>ニチ</t>
    </rPh>
    <rPh sb="3" eb="5">
      <t>シュクジツ</t>
    </rPh>
    <rPh sb="6" eb="8">
      <t>カイショ</t>
    </rPh>
    <rPh sb="8" eb="10">
      <t>リユウ</t>
    </rPh>
    <rPh sb="11" eb="14">
      <t>グタイテキ</t>
    </rPh>
    <rPh sb="15" eb="17">
      <t>キサイ</t>
    </rPh>
    <rPh sb="22" eb="23">
      <t>レイ</t>
    </rPh>
    <rPh sb="25" eb="26">
      <t>ツキ</t>
    </rPh>
    <rPh sb="27" eb="29">
      <t>ガクドウ</t>
    </rPh>
    <rPh sb="34" eb="35">
      <t>ツキ</t>
    </rPh>
    <rPh sb="39" eb="40">
      <t>トウ</t>
    </rPh>
    <phoneticPr fontId="1"/>
  </si>
  <si>
    <t>※日・祝日以外の休所日(例）お盆休み8/13～15</t>
    <rPh sb="1" eb="2">
      <t>ニチ</t>
    </rPh>
    <rPh sb="3" eb="5">
      <t>シュクジツ</t>
    </rPh>
    <rPh sb="5" eb="7">
      <t>イガイ</t>
    </rPh>
    <rPh sb="8" eb="9">
      <t>キュウ</t>
    </rPh>
    <rPh sb="9" eb="10">
      <t>ショ</t>
    </rPh>
    <rPh sb="10" eb="11">
      <t>ビ</t>
    </rPh>
    <rPh sb="12" eb="13">
      <t>レイ</t>
    </rPh>
    <rPh sb="15" eb="17">
      <t>ボンヤス</t>
    </rPh>
    <phoneticPr fontId="1"/>
  </si>
  <si>
    <t>・年度始休業：4/1 （月）～4/7 （日）</t>
    <rPh sb="1" eb="3">
      <t>ネンド</t>
    </rPh>
    <rPh sb="3" eb="4">
      <t>ハジ</t>
    </rPh>
    <rPh sb="4" eb="6">
      <t>キュウギョウ</t>
    </rPh>
    <rPh sb="12" eb="13">
      <t>ゲツ</t>
    </rPh>
    <rPh sb="20" eb="21">
      <t>ニチ</t>
    </rPh>
    <phoneticPr fontId="24"/>
  </si>
  <si>
    <t>・夏季休業　：7/24（水）～8/22（木）</t>
    <rPh sb="1" eb="3">
      <t>カキ</t>
    </rPh>
    <rPh sb="3" eb="5">
      <t>キュウギョウ</t>
    </rPh>
    <rPh sb="12" eb="13">
      <t>スイ</t>
    </rPh>
    <rPh sb="20" eb="21">
      <t>モク</t>
    </rPh>
    <phoneticPr fontId="24"/>
  </si>
  <si>
    <t>・冬季休業　：12/26（木）～1/14（火）</t>
    <rPh sb="1" eb="3">
      <t>トウキ</t>
    </rPh>
    <rPh sb="3" eb="5">
      <t>キュウギョウ</t>
    </rPh>
    <rPh sb="13" eb="14">
      <t>モク</t>
    </rPh>
    <rPh sb="21" eb="22">
      <t>カ</t>
    </rPh>
    <phoneticPr fontId="24"/>
  </si>
  <si>
    <t>・年度末休業： 3/25（火）～3/31（月）</t>
    <rPh sb="1" eb="4">
      <t>ネンドマツ</t>
    </rPh>
    <rPh sb="4" eb="6">
      <t>キュウギョウ</t>
    </rPh>
    <rPh sb="13" eb="14">
      <t>カ</t>
    </rPh>
    <rPh sb="21" eb="22">
      <t>ゲツ</t>
    </rPh>
    <phoneticPr fontId="24"/>
  </si>
  <si>
    <t>※８月１３日～１５日は，学校閉庁日です。また，年末年始にも学校が閉庁する場合があります。</t>
    <rPh sb="2" eb="3">
      <t>ガツ</t>
    </rPh>
    <rPh sb="5" eb="6">
      <t>ニチ</t>
    </rPh>
    <rPh sb="9" eb="10">
      <t>ニチ</t>
    </rPh>
    <rPh sb="12" eb="14">
      <t>ガッコウ</t>
    </rPh>
    <rPh sb="14" eb="17">
      <t>ヘイチョウビ</t>
    </rPh>
    <rPh sb="23" eb="25">
      <t>ネンマツ</t>
    </rPh>
    <rPh sb="25" eb="27">
      <t>ネンシ</t>
    </rPh>
    <rPh sb="29" eb="31">
      <t>ガッコウ</t>
    </rPh>
    <rPh sb="32" eb="34">
      <t>ヘイチョウ</t>
    </rPh>
    <rPh sb="36" eb="38">
      <t>バアイ</t>
    </rPh>
    <phoneticPr fontId="1"/>
  </si>
  <si>
    <t>○○クラブ　　クラス１</t>
    <phoneticPr fontId="1"/>
  </si>
  <si>
    <t>キャンプ 7/28</t>
    <phoneticPr fontId="1"/>
  </si>
  <si>
    <t>お盆休み 8/13～16，年末年始 12/30～1/3，クラス２と合同 8/10,8/17</t>
    <rPh sb="1" eb="3">
      <t>ボンヤス</t>
    </rPh>
    <rPh sb="13" eb="17">
      <t>ネンマツネンシ</t>
    </rPh>
    <rPh sb="33" eb="35">
      <t>ゴウドウ</t>
    </rPh>
    <phoneticPr fontId="1"/>
  </si>
  <si>
    <t>※1　就労以外の理由（病気療養，看護，求職中）で入所の場合は，「勤務先」欄に理由を記入すること。</t>
    <rPh sb="3" eb="5">
      <t>シュウロウ</t>
    </rPh>
    <rPh sb="5" eb="7">
      <t>イガイ</t>
    </rPh>
    <rPh sb="8" eb="10">
      <t>リユウ</t>
    </rPh>
    <rPh sb="11" eb="13">
      <t>ビョウキ</t>
    </rPh>
    <rPh sb="13" eb="15">
      <t>リョウヨウ</t>
    </rPh>
    <rPh sb="16" eb="18">
      <t>カンゴ</t>
    </rPh>
    <rPh sb="19" eb="21">
      <t>キュウショク</t>
    </rPh>
    <rPh sb="21" eb="22">
      <t>チュウ</t>
    </rPh>
    <rPh sb="24" eb="26">
      <t>ニュウショ</t>
    </rPh>
    <rPh sb="27" eb="29">
      <t>バアイ</t>
    </rPh>
    <rPh sb="32" eb="35">
      <t>キンムサキ</t>
    </rPh>
    <rPh sb="36" eb="37">
      <t>ラン</t>
    </rPh>
    <rPh sb="38" eb="40">
      <t>リユウ</t>
    </rPh>
    <rPh sb="41" eb="43">
      <t>キニュウ</t>
    </rPh>
    <phoneticPr fontId="1"/>
  </si>
  <si>
    <r>
      <rPr>
        <sz val="10"/>
        <color rgb="FFFF0000"/>
        <rFont val="ＭＳ 明朝"/>
        <family val="1"/>
        <charset val="128"/>
      </rPr>
      <t>共同学童保育所○○クラブ</t>
    </r>
    <r>
      <rPr>
        <sz val="10"/>
        <color theme="1"/>
        <rFont val="ＭＳ 明朝"/>
        <family val="1"/>
        <charset val="128"/>
      </rPr>
      <t>　</t>
    </r>
    <r>
      <rPr>
        <sz val="10"/>
        <color theme="1"/>
        <rFont val="ＭＳ Ｐゴシック"/>
        <family val="3"/>
        <charset val="128"/>
      </rPr>
      <t>（※事業開始届と同じ内容で記載してください。以下同様）</t>
    </r>
    <rPh sb="0" eb="2">
      <t>キョウドウ</t>
    </rPh>
    <rPh sb="2" eb="4">
      <t>ガクドウ</t>
    </rPh>
    <rPh sb="4" eb="6">
      <t>ホイク</t>
    </rPh>
    <rPh sb="6" eb="7">
      <t>ショ</t>
    </rPh>
    <rPh sb="15" eb="17">
      <t>ジギョウ</t>
    </rPh>
    <rPh sb="17" eb="19">
      <t>カイシ</t>
    </rPh>
    <rPh sb="19" eb="20">
      <t>トドケ</t>
    </rPh>
    <rPh sb="21" eb="22">
      <t>オナ</t>
    </rPh>
    <rPh sb="23" eb="25">
      <t>ナイヨウ</t>
    </rPh>
    <rPh sb="26" eb="28">
      <t>キサイ</t>
    </rPh>
    <rPh sb="35" eb="37">
      <t>イカ</t>
    </rPh>
    <rPh sb="37" eb="39">
      <t>ドウヨウ</t>
    </rPh>
    <phoneticPr fontId="1"/>
  </si>
  <si>
    <r>
      <t>令和</t>
    </r>
    <r>
      <rPr>
        <sz val="10"/>
        <color rgb="FFFF0000"/>
        <rFont val="ＭＳ Ｐ明朝"/>
        <family val="1"/>
        <charset val="128"/>
      </rPr>
      <t>○</t>
    </r>
    <r>
      <rPr>
        <sz val="10"/>
        <color theme="1"/>
        <rFont val="ＭＳ Ｐ明朝"/>
        <family val="1"/>
        <charset val="128"/>
      </rPr>
      <t>年４月１日現在</t>
    </r>
    <rPh sb="0" eb="2">
      <t>レイワ</t>
    </rPh>
    <rPh sb="3" eb="4">
      <t>ネン</t>
    </rPh>
    <rPh sb="5" eb="6">
      <t>ガツ</t>
    </rPh>
    <rPh sb="7" eb="8">
      <t>ニチ</t>
    </rPh>
    <rPh sb="8" eb="10">
      <t>ゲンザイ</t>
    </rPh>
    <phoneticPr fontId="1"/>
  </si>
  <si>
    <t>090-0000-0000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</si>
</sst>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0_);[Red]\(0.00\)"/>
    <numFmt numFmtId="178" formatCode="#\ ?/6"/>
    <numFmt numFmtId="179" formatCode="0_);[Red]\(0\)"/>
    <numFmt numFmtId="180" formatCode="#,##0_ ;[Red]\-#,##0\ "/>
  </numFmts>
  <fonts count="5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0"/>
      <color theme="1"/>
      <name val="ＭＳ 明朝"/>
      <family val="1"/>
      <charset val="128"/>
    </font>
    <font>
      <sz val="11"/>
      <color theme="1"/>
      <name val="ＭＳ Ｐゴシック"/>
      <family val="2"/>
      <charset val="128"/>
      <scheme val="minor"/>
    </font>
    <font>
      <u/>
      <sz val="10"/>
      <color theme="1"/>
      <name val="ＭＳ 明朝"/>
      <family val="1"/>
      <charset val="128"/>
    </font>
    <font>
      <sz val="9"/>
      <color theme="1"/>
      <name val="ＭＳ 明朝"/>
      <family val="1"/>
      <charset val="128"/>
    </font>
    <font>
      <sz val="12"/>
      <color theme="1"/>
      <name val="ＭＳ 明朝"/>
      <family val="1"/>
      <charset val="128"/>
    </font>
    <font>
      <u/>
      <sz val="12"/>
      <color theme="1"/>
      <name val="ＭＳ 明朝"/>
      <family val="1"/>
      <charset val="128"/>
    </font>
    <font>
      <sz val="8"/>
      <color theme="1"/>
      <name val="ＭＳ 明朝"/>
      <family val="1"/>
      <charset val="128"/>
    </font>
    <font>
      <sz val="6"/>
      <color theme="1"/>
      <name val="ＭＳ 明朝"/>
      <family val="1"/>
      <charset val="128"/>
    </font>
    <font>
      <sz val="10"/>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8"/>
      <color theme="1"/>
      <name val="ＭＳ Ｐゴシック"/>
      <family val="3"/>
      <charset val="128"/>
    </font>
    <font>
      <sz val="14"/>
      <color theme="1"/>
      <name val="ＭＳ Ｐ明朝"/>
      <family val="1"/>
      <charset val="128"/>
    </font>
    <font>
      <sz val="11"/>
      <color theme="1"/>
      <name val="ＭＳ Ｐ明朝"/>
      <family val="1"/>
      <charset val="128"/>
    </font>
    <font>
      <sz val="6"/>
      <color theme="1"/>
      <name val="ＭＳ Ｐ明朝"/>
      <family val="1"/>
      <charset val="128"/>
    </font>
    <font>
      <sz val="14"/>
      <color theme="1"/>
      <name val="メイリオ"/>
      <family val="3"/>
      <charset val="128"/>
    </font>
    <font>
      <sz val="11"/>
      <color theme="1"/>
      <name val="メイリオ"/>
      <family val="3"/>
      <charset val="128"/>
    </font>
    <font>
      <sz val="11"/>
      <name val="メイリオ"/>
      <family val="3"/>
      <charset val="128"/>
    </font>
    <font>
      <sz val="6"/>
      <name val="ＭＳ Ｐゴシック"/>
      <family val="3"/>
      <charset val="128"/>
    </font>
    <font>
      <sz val="9"/>
      <name val="メイリオ"/>
      <family val="3"/>
      <charset val="128"/>
    </font>
    <font>
      <sz val="11"/>
      <color indexed="8"/>
      <name val="メイリオ"/>
      <family val="3"/>
      <charset val="128"/>
    </font>
    <font>
      <sz val="9"/>
      <color theme="1"/>
      <name val="メイリオ"/>
      <family val="3"/>
      <charset val="128"/>
    </font>
    <font>
      <sz val="11"/>
      <color theme="1"/>
      <name val="ＭＳ Ｐゴシック"/>
      <family val="3"/>
      <charset val="128"/>
    </font>
    <font>
      <sz val="8"/>
      <color indexed="81"/>
      <name val="ＭＳ Ｐゴシック"/>
      <family val="3"/>
      <charset val="128"/>
    </font>
    <font>
      <sz val="11"/>
      <name val="ＭＳ Ｐゴシック"/>
      <family val="3"/>
      <charset val="128"/>
    </font>
    <font>
      <sz val="12"/>
      <name val="メイリオ"/>
      <family val="3"/>
      <charset val="128"/>
    </font>
    <font>
      <sz val="12"/>
      <color indexed="8"/>
      <name val="メイリオ"/>
      <family val="3"/>
      <charset val="128"/>
    </font>
    <font>
      <sz val="12"/>
      <color theme="1"/>
      <name val="メイリオ"/>
      <family val="3"/>
      <charset val="128"/>
    </font>
    <font>
      <sz val="12"/>
      <color theme="1"/>
      <name val="ＭＳ Ｐゴシック"/>
      <family val="2"/>
      <charset val="128"/>
      <scheme val="minor"/>
    </font>
    <font>
      <sz val="11"/>
      <color indexed="10"/>
      <name val="ＭＳ Ｐゴシック"/>
      <family val="3"/>
      <charset val="128"/>
    </font>
    <font>
      <sz val="12"/>
      <color theme="1"/>
      <name val="ＭＳ Ｐゴシック"/>
      <family val="3"/>
      <charset val="128"/>
    </font>
    <font>
      <b/>
      <sz val="12"/>
      <color theme="1"/>
      <name val="メイリオ"/>
      <family val="3"/>
      <charset val="128"/>
    </font>
    <font>
      <sz val="10"/>
      <color theme="1"/>
      <name val="メイリオ"/>
      <family val="3"/>
      <charset val="128"/>
    </font>
    <font>
      <b/>
      <sz val="11"/>
      <color indexed="81"/>
      <name val="ＭＳ Ｐゴシック"/>
      <family val="3"/>
      <charset val="128"/>
    </font>
    <font>
      <b/>
      <sz val="11"/>
      <color theme="0"/>
      <name val="メイリオ"/>
      <family val="3"/>
      <charset val="128"/>
    </font>
    <font>
      <b/>
      <sz val="11"/>
      <color indexed="10"/>
      <name val="メイリオ"/>
      <family val="3"/>
      <charset val="128"/>
    </font>
    <font>
      <b/>
      <sz val="12"/>
      <color theme="0"/>
      <name val="メイリオ"/>
      <family val="3"/>
      <charset val="128"/>
    </font>
    <font>
      <b/>
      <sz val="11"/>
      <color rgb="FFFF0000"/>
      <name val="メイリオ"/>
      <family val="3"/>
      <charset val="128"/>
    </font>
    <font>
      <sz val="10"/>
      <color rgb="FFFF0000"/>
      <name val="ＭＳ 明朝"/>
      <family val="1"/>
      <charset val="128"/>
    </font>
    <font>
      <sz val="9"/>
      <color rgb="FFFF0000"/>
      <name val="ＭＳ 明朝"/>
      <family val="1"/>
      <charset val="128"/>
    </font>
    <font>
      <sz val="8"/>
      <color indexed="81"/>
      <name val="MS P ゴシック"/>
      <family val="3"/>
      <charset val="128"/>
    </font>
    <font>
      <sz val="11"/>
      <color rgb="FFFF0000"/>
      <name val="ＭＳ Ｐ明朝"/>
      <family val="1"/>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
      <sz val="11"/>
      <color rgb="FFFF0000"/>
      <name val="メイリオ"/>
      <family val="3"/>
      <charset val="128"/>
    </font>
    <font>
      <sz val="12"/>
      <color rgb="FFFF0000"/>
      <name val="メイリオ"/>
      <family val="3"/>
      <charset val="128"/>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indexed="65"/>
        <bgColor indexed="64"/>
      </patternFill>
    </fill>
    <fill>
      <patternFill patternType="solid">
        <fgColor indexed="51"/>
        <bgColor indexed="64"/>
      </patternFill>
    </fill>
    <fill>
      <patternFill patternType="solid">
        <fgColor theme="6" tint="0.79998168889431442"/>
        <bgColor indexed="64"/>
      </patternFill>
    </fill>
    <fill>
      <patternFill patternType="solid">
        <fgColor theme="2"/>
        <bgColor indexed="64"/>
      </patternFill>
    </fill>
    <fill>
      <patternFill patternType="solid">
        <fgColor rgb="FFCCFFFF"/>
        <bgColor indexed="64"/>
      </patternFill>
    </fill>
    <fill>
      <patternFill patternType="lightUp"/>
    </fill>
    <fill>
      <patternFill patternType="solid">
        <fgColor rgb="FFFFFF00"/>
        <bgColor indexed="64"/>
      </patternFill>
    </fill>
  </fills>
  <borders count="8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dotted">
        <color auto="1"/>
      </right>
      <top style="thin">
        <color auto="1"/>
      </top>
      <bottom style="thin">
        <color auto="1"/>
      </bottom>
      <diagonal/>
    </border>
    <border>
      <left/>
      <right style="dotted">
        <color auto="1"/>
      </right>
      <top/>
      <bottom/>
      <diagonal/>
    </border>
    <border>
      <left/>
      <right style="dotted">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auto="1"/>
      </left>
      <right style="double">
        <color auto="1"/>
      </right>
      <top style="double">
        <color auto="1"/>
      </top>
      <bottom style="double">
        <color auto="1"/>
      </bottom>
      <diagonal/>
    </border>
    <border>
      <left/>
      <right style="dotted">
        <color auto="1"/>
      </right>
      <top style="thin">
        <color auto="1"/>
      </top>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auto="1"/>
      </right>
      <top style="thin">
        <color auto="1"/>
      </top>
      <bottom/>
      <diagonal/>
    </border>
  </borders>
  <cellStyleXfs count="4">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30" fillId="0" borderId="0">
      <alignment vertical="center"/>
    </xf>
  </cellStyleXfs>
  <cellXfs count="660">
    <xf numFmtId="0" fontId="0" fillId="0" borderId="0" xfId="0">
      <alignment vertical="center"/>
    </xf>
    <xf numFmtId="9" fontId="2"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2"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9" xfId="0" applyFont="1" applyBorder="1">
      <alignment vertical="center"/>
    </xf>
    <xf numFmtId="0" fontId="4" fillId="0" borderId="11" xfId="0" applyFont="1" applyBorder="1" applyAlignment="1">
      <alignment vertical="center"/>
    </xf>
    <xf numFmtId="0" fontId="2" fillId="0" borderId="0"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wrapText="1"/>
    </xf>
    <xf numFmtId="0" fontId="7" fillId="0" borderId="0" xfId="0" applyFont="1" applyBorder="1">
      <alignment vertical="center"/>
    </xf>
    <xf numFmtId="0" fontId="7" fillId="0" borderId="0" xfId="0" applyFont="1">
      <alignment vertical="center"/>
    </xf>
    <xf numFmtId="0" fontId="7" fillId="0" borderId="4" xfId="0" applyFont="1" applyBorder="1">
      <alignment vertical="center"/>
    </xf>
    <xf numFmtId="0" fontId="3"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9" fontId="8" fillId="0" borderId="0" xfId="1" applyFont="1" applyAlignment="1">
      <alignment vertical="center"/>
    </xf>
    <xf numFmtId="0" fontId="4" fillId="0" borderId="10" xfId="0" applyFont="1" applyBorder="1" applyAlignment="1">
      <alignment vertical="center"/>
    </xf>
    <xf numFmtId="0" fontId="4" fillId="0" borderId="6" xfId="0" applyFont="1" applyBorder="1" applyAlignment="1">
      <alignment horizontal="right" vertical="center"/>
    </xf>
    <xf numFmtId="0" fontId="10" fillId="0" borderId="7" xfId="0" applyFont="1" applyBorder="1" applyAlignment="1">
      <alignment horizontal="left" vertical="center"/>
    </xf>
    <xf numFmtId="0" fontId="4" fillId="0" borderId="3" xfId="0" applyFont="1" applyBorder="1" applyAlignment="1">
      <alignment vertical="center"/>
    </xf>
    <xf numFmtId="0" fontId="10" fillId="0" borderId="0" xfId="0" applyFont="1" applyBorder="1">
      <alignment vertical="center"/>
    </xf>
    <xf numFmtId="0" fontId="10" fillId="0" borderId="4"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vertical="center"/>
    </xf>
    <xf numFmtId="0" fontId="7" fillId="0" borderId="9" xfId="0" applyFont="1" applyBorder="1">
      <alignment vertical="center"/>
    </xf>
    <xf numFmtId="0" fontId="7" fillId="0" borderId="5" xfId="0" applyFont="1" applyBorder="1">
      <alignment vertical="center"/>
    </xf>
    <xf numFmtId="0" fontId="7" fillId="0" borderId="11" xfId="0" applyFont="1" applyBorder="1">
      <alignment vertical="center"/>
    </xf>
    <xf numFmtId="0" fontId="10" fillId="0" borderId="0" xfId="0" applyFont="1">
      <alignment vertical="center"/>
    </xf>
    <xf numFmtId="0" fontId="13" fillId="0" borderId="13" xfId="0" applyFont="1" applyBorder="1">
      <alignment vertical="center"/>
    </xf>
    <xf numFmtId="0" fontId="15" fillId="0" borderId="0" xfId="0" applyFont="1">
      <alignment vertical="center"/>
    </xf>
    <xf numFmtId="0" fontId="15" fillId="0" borderId="13" xfId="0" applyFont="1" applyBorder="1">
      <alignment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13" xfId="0" applyFont="1" applyBorder="1" applyAlignment="1">
      <alignment horizontal="left" vertical="center"/>
    </xf>
    <xf numFmtId="0" fontId="15" fillId="0" borderId="13" xfId="0" applyFont="1" applyBorder="1" applyAlignment="1">
      <alignment horizontal="center" vertical="center"/>
    </xf>
    <xf numFmtId="0" fontId="13" fillId="0" borderId="0" xfId="0" applyFont="1" applyAlignment="1">
      <alignment vertical="center"/>
    </xf>
    <xf numFmtId="0" fontId="13" fillId="0" borderId="4" xfId="0" applyFont="1" applyBorder="1">
      <alignment vertical="center"/>
    </xf>
    <xf numFmtId="0" fontId="13" fillId="0" borderId="4" xfId="0" applyFont="1" applyBorder="1" applyAlignment="1">
      <alignment vertical="center"/>
    </xf>
    <xf numFmtId="0" fontId="13" fillId="0" borderId="17" xfId="0" applyFont="1" applyBorder="1" applyAlignment="1">
      <alignment horizontal="center" vertical="center"/>
    </xf>
    <xf numFmtId="0" fontId="13" fillId="0" borderId="18"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5" fillId="0" borderId="20" xfId="0" applyFont="1" applyBorder="1" applyAlignment="1">
      <alignment horizontal="center" vertical="center"/>
    </xf>
    <xf numFmtId="0" fontId="13" fillId="0" borderId="12" xfId="0" applyFont="1" applyBorder="1" applyAlignment="1">
      <alignment vertical="center"/>
    </xf>
    <xf numFmtId="0" fontId="13" fillId="0" borderId="3" xfId="0" applyFont="1" applyBorder="1" applyAlignment="1">
      <alignment vertical="center"/>
    </xf>
    <xf numFmtId="0" fontId="13" fillId="0" borderId="46" xfId="0" applyFont="1" applyBorder="1" applyAlignment="1">
      <alignment vertical="center"/>
    </xf>
    <xf numFmtId="0" fontId="13" fillId="0" borderId="0" xfId="0" applyFont="1" applyBorder="1">
      <alignment vertical="center"/>
    </xf>
    <xf numFmtId="0" fontId="13" fillId="0" borderId="28" xfId="0" applyFont="1" applyBorder="1">
      <alignment vertical="center"/>
    </xf>
    <xf numFmtId="0" fontId="13" fillId="0" borderId="19" xfId="0" applyFont="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lignment vertical="center"/>
    </xf>
    <xf numFmtId="0" fontId="13" fillId="0" borderId="0" xfId="0" applyFont="1" applyAlignment="1">
      <alignment vertical="center" textRotation="255"/>
    </xf>
    <xf numFmtId="0" fontId="20" fillId="0" borderId="0" xfId="0" applyFont="1" applyBorder="1" applyAlignment="1">
      <alignment vertical="center" wrapText="1"/>
    </xf>
    <xf numFmtId="0" fontId="13" fillId="0" borderId="0" xfId="0" applyFont="1" applyAlignment="1">
      <alignment horizontal="left" vertical="center"/>
    </xf>
    <xf numFmtId="0" fontId="19" fillId="0" borderId="0" xfId="0" applyFont="1" applyBorder="1" applyAlignment="1">
      <alignment horizontal="center" vertical="center"/>
    </xf>
    <xf numFmtId="177" fontId="13" fillId="0" borderId="0" xfId="0" applyNumberFormat="1" applyFont="1" applyBorder="1">
      <alignment vertical="center"/>
    </xf>
    <xf numFmtId="0" fontId="13" fillId="0" borderId="7" xfId="0" applyFont="1" applyBorder="1">
      <alignment vertical="center"/>
    </xf>
    <xf numFmtId="0" fontId="16" fillId="0" borderId="0" xfId="0" applyFont="1" applyAlignment="1">
      <alignment vertical="center"/>
    </xf>
    <xf numFmtId="0" fontId="14" fillId="0" borderId="1" xfId="0" applyFont="1" applyBorder="1">
      <alignment vertical="center"/>
    </xf>
    <xf numFmtId="0" fontId="13" fillId="0" borderId="4" xfId="0" applyFont="1" applyBorder="1" applyAlignment="1">
      <alignment horizontal="right" vertical="center"/>
    </xf>
    <xf numFmtId="0" fontId="15" fillId="2" borderId="0" xfId="0" applyFont="1" applyFill="1">
      <alignment vertical="center"/>
    </xf>
    <xf numFmtId="0" fontId="15" fillId="2" borderId="0" xfId="0" applyFont="1" applyFill="1" applyAlignment="1">
      <alignment horizontal="left" vertical="center"/>
    </xf>
    <xf numFmtId="0" fontId="14" fillId="0" borderId="3" xfId="0" applyFont="1" applyBorder="1" applyAlignment="1">
      <alignment horizontal="right" vertical="center"/>
    </xf>
    <xf numFmtId="0" fontId="14" fillId="0" borderId="12" xfId="0" applyFont="1" applyBorder="1">
      <alignment vertical="center"/>
    </xf>
    <xf numFmtId="0" fontId="14" fillId="0" borderId="8" xfId="0" applyFont="1" applyBorder="1" applyAlignment="1">
      <alignment horizontal="righ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15" fillId="0" borderId="12"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11"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13" fillId="0" borderId="45" xfId="0" applyFont="1" applyBorder="1" applyAlignment="1">
      <alignment vertical="center"/>
    </xf>
    <xf numFmtId="0" fontId="15" fillId="0" borderId="0" xfId="0" applyFont="1" applyBorder="1" applyAlignment="1">
      <alignment vertical="center"/>
    </xf>
    <xf numFmtId="0" fontId="13" fillId="0" borderId="0" xfId="0" applyFont="1" applyAlignment="1">
      <alignment horizontal="center" vertical="center"/>
    </xf>
    <xf numFmtId="0" fontId="15" fillId="0" borderId="0" xfId="0" applyFont="1" applyBorder="1">
      <alignment vertical="center"/>
    </xf>
    <xf numFmtId="0" fontId="15" fillId="0" borderId="28" xfId="0" applyFont="1" applyBorder="1" applyAlignment="1">
      <alignment vertical="top"/>
    </xf>
    <xf numFmtId="0" fontId="15" fillId="0" borderId="41" xfId="0" applyFont="1" applyBorder="1" applyAlignment="1">
      <alignment vertical="center"/>
    </xf>
    <xf numFmtId="0" fontId="15" fillId="0" borderId="34" xfId="0" applyFont="1" applyBorder="1" applyAlignment="1">
      <alignment vertical="center"/>
    </xf>
    <xf numFmtId="0" fontId="4" fillId="0" borderId="5" xfId="0" applyFont="1" applyBorder="1" applyAlignment="1">
      <alignment vertical="center"/>
    </xf>
    <xf numFmtId="0" fontId="7" fillId="0" borderId="7" xfId="0" applyFont="1" applyBorder="1" applyAlignment="1">
      <alignment vertical="center"/>
    </xf>
    <xf numFmtId="0" fontId="12" fillId="0" borderId="0" xfId="0" applyFont="1" applyBorder="1">
      <alignment vertical="center"/>
    </xf>
    <xf numFmtId="0" fontId="17" fillId="0" borderId="0" xfId="0" applyFont="1">
      <alignment vertical="center"/>
    </xf>
    <xf numFmtId="0" fontId="15" fillId="0" borderId="0" xfId="0" applyFont="1" applyBorder="1" applyAlignment="1">
      <alignment horizontal="left" vertical="center" wrapText="1"/>
    </xf>
    <xf numFmtId="0" fontId="12" fillId="0" borderId="0" xfId="0" applyFont="1" applyAlignment="1">
      <alignment horizontal="left" vertical="center"/>
    </xf>
    <xf numFmtId="0" fontId="4" fillId="0" borderId="4" xfId="0" applyFont="1" applyBorder="1" applyAlignment="1">
      <alignment horizontal="right"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3" fillId="0" borderId="0" xfId="0" applyFont="1" applyAlignment="1"/>
    <xf numFmtId="0" fontId="7" fillId="0" borderId="12"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11" fillId="0" borderId="0" xfId="0" applyFont="1" applyAlignment="1">
      <alignment vertical="top"/>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13" fillId="0" borderId="0" xfId="0" applyFont="1" applyBorder="1" applyAlignment="1">
      <alignment horizontal="left"/>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0" fillId="0" borderId="0" xfId="0" applyFont="1" applyAlignment="1">
      <alignment vertical="top"/>
    </xf>
    <xf numFmtId="0" fontId="7" fillId="0" borderId="3" xfId="0" applyFont="1" applyBorder="1">
      <alignment vertical="center"/>
    </xf>
    <xf numFmtId="0" fontId="7" fillId="0" borderId="2" xfId="0" applyFont="1" applyBorder="1" applyAlignment="1">
      <alignment vertical="center"/>
    </xf>
    <xf numFmtId="0" fontId="15" fillId="0" borderId="0" xfId="0" applyFont="1" applyFill="1">
      <alignment vertical="center"/>
    </xf>
    <xf numFmtId="0" fontId="15" fillId="0" borderId="0" xfId="0" applyFont="1" applyFill="1" applyAlignment="1">
      <alignment horizontal="left" vertical="center"/>
    </xf>
    <xf numFmtId="0" fontId="13" fillId="0" borderId="4" xfId="0" applyFont="1" applyFill="1" applyBorder="1">
      <alignment vertical="center"/>
    </xf>
    <xf numFmtId="0" fontId="13" fillId="0" borderId="0" xfId="0" applyFont="1" applyFill="1">
      <alignment vertical="center"/>
    </xf>
    <xf numFmtId="0" fontId="21" fillId="0" borderId="0" xfId="0" applyFont="1">
      <alignment vertical="center"/>
    </xf>
    <xf numFmtId="0" fontId="23" fillId="0" borderId="13" xfId="0" applyFont="1" applyBorder="1">
      <alignment vertical="center"/>
    </xf>
    <xf numFmtId="0" fontId="23" fillId="3" borderId="47" xfId="0" applyFont="1" applyFill="1" applyBorder="1" applyAlignment="1">
      <alignment horizontal="center" vertical="center"/>
    </xf>
    <xf numFmtId="0" fontId="23" fillId="0" borderId="0" xfId="0" applyFont="1">
      <alignment vertical="center"/>
    </xf>
    <xf numFmtId="0" fontId="22" fillId="0" borderId="0" xfId="0" applyFont="1" applyAlignment="1">
      <alignment horizontal="center" vertical="center"/>
    </xf>
    <xf numFmtId="0" fontId="22" fillId="5" borderId="13" xfId="0" applyFont="1" applyFill="1" applyBorder="1" applyAlignment="1">
      <alignment horizontal="center" vertical="center"/>
    </xf>
    <xf numFmtId="0" fontId="27" fillId="0" borderId="0" xfId="0" applyFont="1">
      <alignment vertical="center"/>
    </xf>
    <xf numFmtId="0" fontId="26" fillId="0" borderId="0" xfId="0" applyFont="1">
      <alignment vertical="center"/>
    </xf>
    <xf numFmtId="0" fontId="0" fillId="0" borderId="0" xfId="0"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14" fillId="0" borderId="13" xfId="0" applyFont="1" applyBorder="1" applyAlignment="1">
      <alignment horizontal="center" vertical="center"/>
    </xf>
    <xf numFmtId="0" fontId="13" fillId="0" borderId="4" xfId="0" applyFont="1" applyBorder="1" applyAlignment="1">
      <alignment horizontal="left" vertical="center"/>
    </xf>
    <xf numFmtId="0" fontId="16" fillId="0" borderId="0" xfId="0" applyFont="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9" fillId="0" borderId="4" xfId="0" applyFont="1" applyBorder="1" applyAlignment="1">
      <alignment horizontal="center" vertical="center"/>
    </xf>
    <xf numFmtId="179" fontId="16" fillId="0" borderId="0" xfId="0" applyNumberFormat="1" applyFont="1" applyAlignment="1">
      <alignment horizontal="center" vertical="center"/>
    </xf>
    <xf numFmtId="12" fontId="16" fillId="0" borderId="0" xfId="0" applyNumberFormat="1" applyFont="1" applyAlignment="1">
      <alignment horizontal="center" vertical="center"/>
    </xf>
    <xf numFmtId="179" fontId="19" fillId="0" borderId="0" xfId="0" applyNumberFormat="1" applyFont="1" applyBorder="1" applyAlignment="1">
      <alignment horizontal="center" vertical="center"/>
    </xf>
    <xf numFmtId="12" fontId="19" fillId="0" borderId="0" xfId="0" applyNumberFormat="1" applyFont="1" applyBorder="1" applyAlignment="1">
      <alignment horizontal="center" vertical="center"/>
    </xf>
    <xf numFmtId="179" fontId="19" fillId="0" borderId="0" xfId="0" applyNumberFormat="1" applyFont="1" applyAlignment="1">
      <alignment horizontal="center" vertical="center"/>
    </xf>
    <xf numFmtId="12" fontId="19" fillId="0" borderId="0" xfId="0" applyNumberFormat="1" applyFont="1" applyAlignment="1">
      <alignment horizontal="center" vertical="center"/>
    </xf>
    <xf numFmtId="179" fontId="13" fillId="0" borderId="0" xfId="0" applyNumberFormat="1" applyFont="1">
      <alignment vertical="center"/>
    </xf>
    <xf numFmtId="12" fontId="13" fillId="0" borderId="0" xfId="0" applyNumberFormat="1" applyFont="1">
      <alignment vertical="center"/>
    </xf>
    <xf numFmtId="0" fontId="14" fillId="0" borderId="5" xfId="0" applyFont="1" applyBorder="1" applyAlignment="1">
      <alignment horizontal="center" vertical="center"/>
    </xf>
    <xf numFmtId="0" fontId="14" fillId="0" borderId="0" xfId="0" applyFont="1" applyFill="1" applyBorder="1" applyAlignment="1">
      <alignment vertical="center"/>
    </xf>
    <xf numFmtId="0" fontId="14" fillId="0" borderId="13"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Border="1">
      <alignment vertical="center"/>
    </xf>
    <xf numFmtId="176" fontId="14" fillId="0" borderId="2" xfId="0" applyNumberFormat="1" applyFont="1" applyFill="1" applyBorder="1">
      <alignment vertical="center"/>
    </xf>
    <xf numFmtId="179" fontId="14" fillId="0" borderId="2" xfId="0" applyNumberFormat="1" applyFont="1" applyFill="1" applyBorder="1" applyAlignment="1">
      <alignment horizontal="right" vertical="center"/>
    </xf>
    <xf numFmtId="176" fontId="15" fillId="0" borderId="0" xfId="0" applyNumberFormat="1" applyFont="1" applyFill="1" applyBorder="1">
      <alignment vertical="center"/>
    </xf>
    <xf numFmtId="178" fontId="14" fillId="0" borderId="2" xfId="0" applyNumberFormat="1" applyFont="1" applyFill="1" applyBorder="1">
      <alignment vertical="center"/>
    </xf>
    <xf numFmtId="179" fontId="13" fillId="0" borderId="0" xfId="0" applyNumberFormat="1" applyFont="1" applyBorder="1" applyAlignment="1">
      <alignment horizontal="center" vertical="center"/>
    </xf>
    <xf numFmtId="12" fontId="13" fillId="0" borderId="0" xfId="0" applyNumberFormat="1" applyFont="1" applyBorder="1">
      <alignment vertical="center"/>
    </xf>
    <xf numFmtId="179" fontId="13" fillId="0" borderId="0" xfId="0" applyNumberFormat="1" applyFont="1" applyBorder="1">
      <alignment vertical="center"/>
    </xf>
    <xf numFmtId="12" fontId="13" fillId="0" borderId="0" xfId="0" applyNumberFormat="1" applyFont="1" applyBorder="1" applyAlignment="1">
      <alignment horizontal="center" vertical="center"/>
    </xf>
    <xf numFmtId="0" fontId="13" fillId="2" borderId="0" xfId="0" applyFont="1" applyFill="1">
      <alignment vertical="center"/>
    </xf>
    <xf numFmtId="179" fontId="13" fillId="0" borderId="0" xfId="0" applyNumberFormat="1" applyFont="1" applyAlignment="1">
      <alignment horizontal="left" vertical="center"/>
    </xf>
    <xf numFmtId="12" fontId="13" fillId="0" borderId="0" xfId="0" applyNumberFormat="1" applyFont="1" applyAlignment="1">
      <alignment horizontal="left" vertical="center"/>
    </xf>
    <xf numFmtId="179" fontId="13" fillId="0" borderId="4" xfId="0" applyNumberFormat="1" applyFont="1" applyBorder="1">
      <alignment vertical="center"/>
    </xf>
    <xf numFmtId="179" fontId="19" fillId="0" borderId="0" xfId="0" applyNumberFormat="1" applyFont="1">
      <alignment vertical="center"/>
    </xf>
    <xf numFmtId="12" fontId="19" fillId="0" borderId="0" xfId="0" applyNumberFormat="1" applyFont="1">
      <alignment vertical="center"/>
    </xf>
    <xf numFmtId="0" fontId="7" fillId="0" borderId="2" xfId="0" applyFont="1" applyBorder="1" applyAlignment="1">
      <alignment horizontal="right" vertical="center"/>
    </xf>
    <xf numFmtId="0" fontId="7" fillId="0" borderId="2" xfId="0" applyFont="1" applyBorder="1">
      <alignment vertical="center"/>
    </xf>
    <xf numFmtId="0" fontId="15" fillId="0" borderId="7" xfId="0" applyFont="1" applyBorder="1" applyAlignment="1">
      <alignment horizontal="right"/>
    </xf>
    <xf numFmtId="0" fontId="23" fillId="8" borderId="47" xfId="0" applyFont="1" applyFill="1" applyBorder="1" applyAlignment="1">
      <alignment horizontal="center" vertical="center"/>
    </xf>
    <xf numFmtId="0" fontId="31" fillId="0" borderId="17" xfId="0" applyFont="1" applyBorder="1">
      <alignment vertical="center"/>
    </xf>
    <xf numFmtId="0" fontId="31" fillId="0" borderId="62" xfId="0" applyFont="1" applyBorder="1">
      <alignment vertical="center"/>
    </xf>
    <xf numFmtId="0" fontId="23" fillId="9" borderId="10" xfId="0" applyFont="1" applyFill="1" applyBorder="1" applyAlignment="1">
      <alignment horizontal="center" vertical="center"/>
    </xf>
    <xf numFmtId="0" fontId="23" fillId="9" borderId="13" xfId="0" applyFont="1" applyFill="1" applyBorder="1" applyAlignment="1">
      <alignment horizontal="center" vertical="center"/>
    </xf>
    <xf numFmtId="0" fontId="22" fillId="8" borderId="13" xfId="0" applyFont="1" applyFill="1" applyBorder="1" applyAlignment="1">
      <alignment horizontal="center" vertical="center"/>
    </xf>
    <xf numFmtId="0" fontId="25" fillId="3" borderId="16" xfId="0" applyFont="1" applyFill="1" applyBorder="1" applyAlignment="1">
      <alignment horizontal="center" vertical="center" wrapText="1"/>
    </xf>
    <xf numFmtId="0" fontId="23" fillId="10" borderId="15" xfId="0" applyFont="1" applyFill="1" applyBorder="1" applyAlignment="1">
      <alignment horizontal="center" vertical="center"/>
    </xf>
    <xf numFmtId="0" fontId="23" fillId="8" borderId="15" xfId="0" applyFont="1" applyFill="1" applyBorder="1" applyAlignment="1">
      <alignment horizontal="center" vertical="center"/>
    </xf>
    <xf numFmtId="0" fontId="33" fillId="0" borderId="0" xfId="0" applyFont="1" applyAlignment="1">
      <alignment horizontal="left" vertical="center"/>
    </xf>
    <xf numFmtId="0" fontId="32" fillId="0" borderId="0" xfId="0" applyFont="1" applyAlignment="1">
      <alignment horizontal="left" vertical="center" indent="1"/>
    </xf>
    <xf numFmtId="0" fontId="34" fillId="0" borderId="0" xfId="0" applyFont="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33"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23" fillId="9" borderId="1" xfId="0" applyFont="1" applyFill="1" applyBorder="1" applyAlignment="1">
      <alignment horizontal="center" vertical="center"/>
    </xf>
    <xf numFmtId="0" fontId="40" fillId="9" borderId="13" xfId="0" applyFont="1" applyFill="1" applyBorder="1" applyAlignment="1">
      <alignment horizontal="center" vertical="center"/>
    </xf>
    <xf numFmtId="0" fontId="26" fillId="8" borderId="3" xfId="0" applyFont="1" applyFill="1" applyBorder="1" applyAlignment="1">
      <alignment horizontal="center" vertical="center"/>
    </xf>
    <xf numFmtId="0" fontId="41" fillId="3" borderId="13" xfId="0" applyFont="1" applyFill="1" applyBorder="1" applyAlignment="1">
      <alignment horizontal="center" vertical="center"/>
    </xf>
    <xf numFmtId="0" fontId="40" fillId="9" borderId="18" xfId="0" applyFont="1" applyFill="1" applyBorder="1" applyAlignment="1">
      <alignment horizontal="center" vertical="center"/>
    </xf>
    <xf numFmtId="0" fontId="31" fillId="9" borderId="13" xfId="0" applyFont="1" applyFill="1" applyBorder="1" applyAlignment="1">
      <alignment horizontal="center" vertical="center"/>
    </xf>
    <xf numFmtId="0" fontId="31" fillId="9" borderId="1" xfId="0" applyFont="1" applyFill="1" applyBorder="1" applyAlignment="1">
      <alignment horizontal="center" vertical="center"/>
    </xf>
    <xf numFmtId="0" fontId="42" fillId="9" borderId="18" xfId="0" applyFont="1" applyFill="1" applyBorder="1" applyAlignment="1">
      <alignment horizontal="center" vertical="center"/>
    </xf>
    <xf numFmtId="0" fontId="26" fillId="8" borderId="13" xfId="0" applyFont="1" applyFill="1" applyBorder="1" applyAlignment="1">
      <alignment horizontal="center" vertical="center"/>
    </xf>
    <xf numFmtId="0" fontId="31" fillId="9" borderId="47" xfId="0" applyFont="1" applyFill="1" applyBorder="1" applyAlignment="1">
      <alignment horizontal="center" vertical="center"/>
    </xf>
    <xf numFmtId="0" fontId="31" fillId="9" borderId="18" xfId="0" applyFont="1" applyFill="1" applyBorder="1" applyAlignment="1">
      <alignment horizontal="center" vertical="center"/>
    </xf>
    <xf numFmtId="0" fontId="23" fillId="9" borderId="18" xfId="0" applyFont="1" applyFill="1" applyBorder="1" applyAlignment="1">
      <alignment horizontal="center" vertical="center"/>
    </xf>
    <xf numFmtId="0" fontId="40" fillId="9" borderId="18" xfId="0" applyFont="1" applyFill="1" applyBorder="1">
      <alignment vertical="center"/>
    </xf>
    <xf numFmtId="0" fontId="43" fillId="3" borderId="13" xfId="0" applyFont="1" applyFill="1" applyBorder="1" applyAlignment="1">
      <alignment horizontal="center" vertical="center"/>
    </xf>
    <xf numFmtId="0" fontId="23" fillId="0" borderId="47" xfId="0" applyFont="1" applyBorder="1" applyAlignment="1">
      <alignment horizontal="center" vertical="center"/>
    </xf>
    <xf numFmtId="0" fontId="23" fillId="0" borderId="14" xfId="0" applyFont="1" applyBorder="1" applyAlignment="1">
      <alignment horizontal="center" vertical="center"/>
    </xf>
    <xf numFmtId="0" fontId="23" fillId="0" borderId="61"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3" xfId="0" applyFont="1" applyBorder="1" applyAlignment="1">
      <alignment horizontal="center" vertical="center"/>
    </xf>
    <xf numFmtId="0" fontId="26" fillId="0" borderId="13" xfId="0" applyFont="1" applyBorder="1" applyAlignment="1">
      <alignment horizontal="center" vertical="center"/>
    </xf>
    <xf numFmtId="0" fontId="31" fillId="0" borderId="13" xfId="0" applyFont="1" applyBorder="1">
      <alignment vertical="center"/>
    </xf>
    <xf numFmtId="0" fontId="31" fillId="0" borderId="18" xfId="0" applyFont="1" applyBorder="1">
      <alignment vertical="center"/>
    </xf>
    <xf numFmtId="0" fontId="26" fillId="0" borderId="10" xfId="0" applyFont="1" applyBorder="1" applyAlignment="1">
      <alignment horizontal="center" vertical="center"/>
    </xf>
    <xf numFmtId="0" fontId="31" fillId="7" borderId="17" xfId="0" applyFont="1" applyFill="1" applyBorder="1">
      <alignment vertical="center"/>
    </xf>
    <xf numFmtId="0" fontId="31" fillId="7" borderId="13" xfId="0" applyFont="1" applyFill="1" applyBorder="1">
      <alignment vertical="center"/>
    </xf>
    <xf numFmtId="0" fontId="31" fillId="7" borderId="78" xfId="0" applyFont="1" applyFill="1" applyBorder="1">
      <alignment vertical="center"/>
    </xf>
    <xf numFmtId="0" fontId="31" fillId="7" borderId="18" xfId="0" applyFont="1" applyFill="1" applyBorder="1">
      <alignment vertical="center"/>
    </xf>
    <xf numFmtId="0" fontId="31" fillId="7" borderId="62" xfId="0" applyFont="1" applyFill="1" applyBorder="1">
      <alignment vertical="center"/>
    </xf>
    <xf numFmtId="0" fontId="31" fillId="0" borderId="78" xfId="0" applyFont="1" applyBorder="1">
      <alignment vertical="center"/>
    </xf>
    <xf numFmtId="176" fontId="31" fillId="0" borderId="78" xfId="0" applyNumberFormat="1" applyFont="1" applyBorder="1">
      <alignment vertical="center"/>
    </xf>
    <xf numFmtId="0" fontId="26" fillId="0" borderId="1" xfId="0" applyFont="1" applyBorder="1" applyAlignment="1">
      <alignment horizontal="center" vertical="center"/>
    </xf>
    <xf numFmtId="0" fontId="26" fillId="0" borderId="61" xfId="0" applyFont="1" applyBorder="1" applyAlignment="1">
      <alignment horizontal="center" vertical="center"/>
    </xf>
    <xf numFmtId="0" fontId="23" fillId="9" borderId="3" xfId="0" applyFont="1" applyFill="1" applyBorder="1" applyAlignment="1">
      <alignment horizontal="center" vertical="center"/>
    </xf>
    <xf numFmtId="0" fontId="31" fillId="9" borderId="3" xfId="0" applyFont="1" applyFill="1" applyBorder="1" applyAlignment="1">
      <alignment horizontal="center" vertical="center"/>
    </xf>
    <xf numFmtId="0" fontId="26" fillId="0" borderId="6" xfId="0" applyFont="1" applyBorder="1" applyAlignment="1">
      <alignment horizontal="center" vertical="center"/>
    </xf>
    <xf numFmtId="0" fontId="31" fillId="7" borderId="40" xfId="0" applyFont="1" applyFill="1" applyBorder="1">
      <alignment vertical="center"/>
    </xf>
    <xf numFmtId="0" fontId="32" fillId="0" borderId="63" xfId="0" applyFont="1" applyBorder="1">
      <alignment vertical="center"/>
    </xf>
    <xf numFmtId="0" fontId="32" fillId="0" borderId="47" xfId="0" applyFont="1" applyBorder="1">
      <alignment vertical="center"/>
    </xf>
    <xf numFmtId="0" fontId="32" fillId="0" borderId="64" xfId="0" applyFont="1" applyBorder="1">
      <alignment vertical="center"/>
    </xf>
    <xf numFmtId="0" fontId="22" fillId="0" borderId="65" xfId="0" applyFont="1" applyBorder="1" applyAlignment="1">
      <alignment horizontal="center" vertical="center"/>
    </xf>
    <xf numFmtId="0" fontId="35" fillId="0" borderId="0" xfId="0" applyFont="1" applyAlignment="1">
      <alignment horizontal="center" vertical="center"/>
    </xf>
    <xf numFmtId="0" fontId="26" fillId="0" borderId="79" xfId="0" applyFont="1" applyBorder="1" applyAlignment="1">
      <alignment horizontal="center" vertical="center"/>
    </xf>
    <xf numFmtId="0" fontId="22" fillId="0" borderId="0" xfId="0" applyFont="1">
      <alignment vertical="center"/>
    </xf>
    <xf numFmtId="0" fontId="23" fillId="0" borderId="1" xfId="0" applyFont="1" applyBorder="1" applyAlignment="1">
      <alignment horizontal="center" vertical="center"/>
    </xf>
    <xf numFmtId="0" fontId="38" fillId="0" borderId="24" xfId="0" applyFont="1" applyBorder="1">
      <alignment vertical="center"/>
    </xf>
    <xf numFmtId="0" fontId="23" fillId="3" borderId="8" xfId="0" applyFont="1" applyFill="1" applyBorder="1" applyAlignment="1">
      <alignment horizontal="center" vertical="center"/>
    </xf>
    <xf numFmtId="0" fontId="23" fillId="0" borderId="32" xfId="0" applyFont="1" applyBorder="1" applyAlignment="1">
      <alignment horizontal="center" vertical="center"/>
    </xf>
    <xf numFmtId="0" fontId="26" fillId="8" borderId="17"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13" xfId="0" applyFont="1" applyFill="1" applyBorder="1" applyAlignment="1">
      <alignment horizontal="center" vertical="center"/>
    </xf>
    <xf numFmtId="0" fontId="23" fillId="0" borderId="13" xfId="0" applyFont="1" applyBorder="1" applyAlignment="1">
      <alignment horizontal="center" vertical="center"/>
    </xf>
    <xf numFmtId="0" fontId="40" fillId="9" borderId="10" xfId="0" applyFont="1" applyFill="1" applyBorder="1" applyAlignment="1">
      <alignment horizontal="center" vertical="center"/>
    </xf>
    <xf numFmtId="0" fontId="41" fillId="3" borderId="10" xfId="0" applyFont="1" applyFill="1" applyBorder="1" applyAlignment="1">
      <alignment horizontal="center" vertical="center"/>
    </xf>
    <xf numFmtId="0" fontId="26" fillId="0" borderId="80" xfId="0" applyFont="1" applyBorder="1" applyAlignment="1">
      <alignment horizontal="center" vertical="center"/>
    </xf>
    <xf numFmtId="0" fontId="26" fillId="0" borderId="33" xfId="0" applyFont="1" applyBorder="1" applyAlignment="1">
      <alignment horizontal="center" vertical="center"/>
    </xf>
    <xf numFmtId="0" fontId="40" fillId="3" borderId="1" xfId="0" applyFont="1" applyFill="1" applyBorder="1" applyAlignment="1">
      <alignment horizontal="center" vertical="center"/>
    </xf>
    <xf numFmtId="0" fontId="23" fillId="0" borderId="31" xfId="0" applyFont="1" applyBorder="1" applyAlignment="1">
      <alignment horizontal="center" vertical="center"/>
    </xf>
    <xf numFmtId="0" fontId="43" fillId="3" borderId="2" xfId="0" applyFont="1" applyFill="1" applyBorder="1" applyAlignment="1">
      <alignment horizontal="center" vertical="center"/>
    </xf>
    <xf numFmtId="0" fontId="43" fillId="3" borderId="1" xfId="0" applyFont="1" applyFill="1" applyBorder="1" applyAlignment="1">
      <alignment horizontal="center" vertical="center"/>
    </xf>
    <xf numFmtId="0" fontId="23" fillId="0" borderId="80" xfId="0" applyFont="1" applyBorder="1" applyAlignment="1">
      <alignment horizontal="center" vertical="center"/>
    </xf>
    <xf numFmtId="0" fontId="26" fillId="8" borderId="6" xfId="0" applyFont="1" applyFill="1" applyBorder="1" applyAlignment="1">
      <alignment horizontal="center" vertical="center"/>
    </xf>
    <xf numFmtId="0" fontId="40" fillId="3" borderId="6" xfId="0" applyFont="1" applyFill="1" applyBorder="1" applyAlignment="1">
      <alignment horizontal="center" vertical="center"/>
    </xf>
    <xf numFmtId="0" fontId="23" fillId="0" borderId="10" xfId="0" applyFont="1" applyBorder="1" applyAlignment="1">
      <alignment horizontal="center" vertical="center"/>
    </xf>
    <xf numFmtId="0" fontId="26" fillId="8" borderId="10" xfId="0" applyFont="1" applyFill="1" applyBorder="1" applyAlignment="1">
      <alignment horizontal="center" vertical="center"/>
    </xf>
    <xf numFmtId="0" fontId="40" fillId="3" borderId="10" xfId="0" applyFont="1" applyFill="1" applyBorder="1" applyAlignment="1">
      <alignment horizontal="center" vertical="center"/>
    </xf>
    <xf numFmtId="0" fontId="43" fillId="3" borderId="10" xfId="0" applyFont="1" applyFill="1" applyBorder="1" applyAlignment="1">
      <alignment horizontal="center" vertical="center"/>
    </xf>
    <xf numFmtId="0" fontId="23" fillId="7" borderId="0" xfId="0" applyFont="1" applyFill="1">
      <alignment vertical="center"/>
    </xf>
    <xf numFmtId="0" fontId="42" fillId="9" borderId="82" xfId="0" applyFont="1" applyFill="1" applyBorder="1">
      <alignment vertical="center"/>
    </xf>
    <xf numFmtId="0" fontId="23" fillId="0" borderId="16" xfId="0" applyFont="1" applyBorder="1" applyAlignment="1">
      <alignment horizontal="center" vertical="center"/>
    </xf>
    <xf numFmtId="0" fontId="26" fillId="8" borderId="2" xfId="0" applyFont="1" applyFill="1" applyBorder="1" applyAlignment="1">
      <alignment horizontal="center" vertical="center"/>
    </xf>
    <xf numFmtId="0" fontId="23" fillId="0" borderId="15" xfId="0" applyFont="1" applyBorder="1" applyAlignment="1">
      <alignment horizontal="center" vertical="center"/>
    </xf>
    <xf numFmtId="0" fontId="31" fillId="9" borderId="82" xfId="0" applyFont="1" applyFill="1" applyBorder="1" applyAlignment="1">
      <alignment horizontal="center" vertical="center"/>
    </xf>
    <xf numFmtId="0" fontId="23" fillId="8" borderId="13" xfId="0" applyFont="1" applyFill="1" applyBorder="1" applyAlignment="1">
      <alignment horizontal="center" vertical="center"/>
    </xf>
    <xf numFmtId="0" fontId="26" fillId="0" borderId="2" xfId="0" applyFont="1" applyBorder="1" applyAlignment="1">
      <alignment horizontal="center" vertical="center"/>
    </xf>
    <xf numFmtId="0" fontId="31" fillId="9" borderId="35" xfId="0" applyFont="1" applyFill="1" applyBorder="1" applyAlignment="1">
      <alignment horizontal="center" vertical="center"/>
    </xf>
    <xf numFmtId="0" fontId="31" fillId="9" borderId="40" xfId="0" applyFont="1" applyFill="1" applyBorder="1" applyAlignment="1">
      <alignment horizontal="center" vertical="center"/>
    </xf>
    <xf numFmtId="0" fontId="22" fillId="0" borderId="27" xfId="0" applyFont="1" applyBorder="1">
      <alignment vertical="center"/>
    </xf>
    <xf numFmtId="0" fontId="22" fillId="0" borderId="27" xfId="0" applyFont="1" applyBorder="1" applyAlignment="1">
      <alignment horizontal="center" vertical="center"/>
    </xf>
    <xf numFmtId="0" fontId="22" fillId="0" borderId="66" xfId="0" applyFont="1" applyBorder="1" applyAlignment="1">
      <alignment horizontal="center" vertical="center"/>
    </xf>
    <xf numFmtId="0" fontId="22" fillId="0" borderId="0" xfId="0" applyFont="1" applyAlignment="1">
      <alignment horizontal="right" vertical="center"/>
    </xf>
    <xf numFmtId="0" fontId="22" fillId="0" borderId="28" xfId="0" applyFont="1" applyBorder="1">
      <alignment vertical="center"/>
    </xf>
    <xf numFmtId="0" fontId="22" fillId="0" borderId="26" xfId="0" applyFont="1" applyBorder="1">
      <alignment vertical="center"/>
    </xf>
    <xf numFmtId="0" fontId="0" fillId="0" borderId="27" xfId="0" applyBorder="1" applyAlignment="1">
      <alignment horizontal="center" vertical="center"/>
    </xf>
    <xf numFmtId="0" fontId="0" fillId="0" borderId="66" xfId="0" applyBorder="1" applyAlignment="1">
      <alignment horizontal="center" vertical="center"/>
    </xf>
    <xf numFmtId="0" fontId="33" fillId="0" borderId="0" xfId="0" applyFont="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2" fillId="0" borderId="13"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4" xfId="0" applyFont="1" applyBorder="1" applyAlignment="1">
      <alignment horizontal="center" vertical="center"/>
    </xf>
    <xf numFmtId="38" fontId="4" fillId="0" borderId="4" xfId="2" applyFont="1" applyBorder="1" applyAlignment="1">
      <alignment horizontal="right" vertical="center" indent="1"/>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10" fillId="0" borderId="1"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4"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75" xfId="0" applyFont="1" applyBorder="1" applyAlignment="1">
      <alignment horizontal="left" vertical="center"/>
    </xf>
    <xf numFmtId="0" fontId="4" fillId="0" borderId="73"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7" fillId="0" borderId="4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3" xfId="0" applyFont="1" applyBorder="1" applyAlignment="1">
      <alignment horizontal="left" vertical="center"/>
    </xf>
    <xf numFmtId="0" fontId="4" fillId="0" borderId="49" xfId="0" applyFont="1" applyBorder="1" applyAlignment="1">
      <alignment horizontal="center" vertical="center"/>
    </xf>
    <xf numFmtId="20" fontId="4" fillId="0" borderId="12" xfId="0" applyNumberFormat="1" applyFont="1" applyBorder="1" applyAlignment="1">
      <alignment horizontal="center" vertical="center"/>
    </xf>
    <xf numFmtId="0" fontId="4" fillId="0" borderId="72" xfId="0" applyFont="1" applyBorder="1" applyAlignment="1">
      <alignment horizontal="center" vertical="center"/>
    </xf>
    <xf numFmtId="20" fontId="4" fillId="0" borderId="5" xfId="0" applyNumberFormat="1" applyFont="1" applyBorder="1" applyAlignment="1">
      <alignment horizontal="center" vertical="center"/>
    </xf>
    <xf numFmtId="179" fontId="15" fillId="0" borderId="1" xfId="0" applyNumberFormat="1" applyFont="1" applyFill="1" applyBorder="1" applyAlignment="1">
      <alignment horizontal="left" vertical="center"/>
    </xf>
    <xf numFmtId="179" fontId="15" fillId="0" borderId="2" xfId="0" applyNumberFormat="1" applyFont="1" applyFill="1" applyBorder="1" applyAlignment="1">
      <alignment horizontal="left" vertical="center"/>
    </xf>
    <xf numFmtId="179" fontId="15" fillId="0" borderId="3" xfId="0" applyNumberFormat="1" applyFont="1" applyFill="1" applyBorder="1" applyAlignment="1">
      <alignment horizontal="left" vertical="center"/>
    </xf>
    <xf numFmtId="0" fontId="13"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76" fontId="15" fillId="0" borderId="58" xfId="0" applyNumberFormat="1" applyFont="1" applyFill="1" applyBorder="1" applyAlignment="1">
      <alignment horizontal="center" vertical="center"/>
    </xf>
    <xf numFmtId="176" fontId="15" fillId="0" borderId="59" xfId="0" applyNumberFormat="1" applyFont="1" applyFill="1" applyBorder="1" applyAlignment="1">
      <alignment horizontal="center" vertical="center"/>
    </xf>
    <xf numFmtId="0" fontId="16" fillId="0" borderId="0" xfId="0" applyFont="1" applyAlignment="1">
      <alignment horizontal="center" vertical="center"/>
    </xf>
    <xf numFmtId="0" fontId="14" fillId="0" borderId="47" xfId="0" applyFont="1" applyBorder="1" applyAlignment="1">
      <alignment horizontal="center" vertical="center" textRotation="255"/>
    </xf>
    <xf numFmtId="0" fontId="14" fillId="0" borderId="48" xfId="0" applyFont="1" applyBorder="1" applyAlignment="1">
      <alignment horizontal="center" vertical="center" textRotation="255"/>
    </xf>
    <xf numFmtId="0" fontId="13" fillId="0" borderId="48" xfId="0" applyFont="1" applyBorder="1" applyAlignment="1">
      <alignment horizontal="center" vertical="center" textRotation="255"/>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3" fillId="0" borderId="47" xfId="0" applyFont="1" applyBorder="1" applyAlignment="1">
      <alignment horizontal="center" vertical="center" textRotation="255"/>
    </xf>
    <xf numFmtId="0" fontId="14" fillId="0" borderId="1" xfId="0" applyFont="1" applyBorder="1" applyAlignment="1">
      <alignment horizontal="center" vertical="center"/>
    </xf>
    <xf numFmtId="0" fontId="14" fillId="0" borderId="47" xfId="0" applyFont="1" applyBorder="1" applyAlignment="1">
      <alignment horizontal="center" vertical="center" shrinkToFit="1"/>
    </xf>
    <xf numFmtId="0" fontId="13" fillId="0" borderId="1" xfId="0" applyFont="1" applyBorder="1" applyAlignment="1">
      <alignment horizontal="right" vertical="center"/>
    </xf>
    <xf numFmtId="0" fontId="13" fillId="0" borderId="3" xfId="0" applyFont="1" applyBorder="1" applyAlignment="1">
      <alignment horizontal="right" vertical="center"/>
    </xf>
    <xf numFmtId="0" fontId="16" fillId="0" borderId="0"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wrapText="1"/>
    </xf>
    <xf numFmtId="0" fontId="13" fillId="0" borderId="28" xfId="0" applyFont="1" applyBorder="1" applyAlignment="1">
      <alignment horizontal="right"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21" xfId="0" applyFont="1" applyBorder="1" applyAlignment="1">
      <alignment horizontal="center" vertical="center"/>
    </xf>
    <xf numFmtId="0" fontId="15" fillId="0" borderId="13" xfId="0" applyFont="1" applyBorder="1" applyAlignment="1">
      <alignment horizontal="left" vertical="center" wrapText="1" shrinkToFit="1"/>
    </xf>
    <xf numFmtId="0" fontId="15" fillId="0" borderId="13" xfId="0" applyFont="1" applyBorder="1" applyAlignment="1">
      <alignment horizontal="left" vertical="center" wrapText="1"/>
    </xf>
    <xf numFmtId="0" fontId="15" fillId="0" borderId="13" xfId="0" applyFont="1" applyBorder="1" applyAlignment="1">
      <alignment horizontal="left"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5" fillId="0" borderId="46" xfId="0" applyFont="1" applyBorder="1" applyAlignment="1">
      <alignment horizontal="left" vertical="center" wrapText="1"/>
    </xf>
    <xf numFmtId="0" fontId="15" fillId="0" borderId="28" xfId="0" applyFont="1" applyBorder="1" applyAlignment="1">
      <alignment horizontal="left" vertical="center" wrapText="1"/>
    </xf>
    <xf numFmtId="0" fontId="15" fillId="0" borderId="42" xfId="0" applyFont="1" applyBorder="1" applyAlignment="1">
      <alignment horizontal="left" vertical="center" wrapText="1"/>
    </xf>
    <xf numFmtId="0" fontId="1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46" xfId="0" applyFont="1" applyBorder="1" applyAlignment="1">
      <alignment horizontal="center" vertical="center"/>
    </xf>
    <xf numFmtId="0" fontId="13" fillId="0" borderId="28" xfId="0" applyFont="1" applyBorder="1" applyAlignment="1">
      <alignment horizontal="center" vertical="center"/>
    </xf>
    <xf numFmtId="0" fontId="13" fillId="0" borderId="35" xfId="0" applyFont="1" applyBorder="1" applyAlignment="1">
      <alignment horizontal="center"/>
    </xf>
    <xf numFmtId="0" fontId="13" fillId="0" borderId="36" xfId="0" applyFont="1" applyBorder="1" applyAlignment="1">
      <alignment horizontal="center"/>
    </xf>
    <xf numFmtId="0" fontId="13" fillId="0" borderId="26" xfId="0" applyFont="1" applyBorder="1" applyAlignment="1">
      <alignment horizontal="center"/>
    </xf>
    <xf numFmtId="0" fontId="13" fillId="0" borderId="44" xfId="0" applyFont="1" applyBorder="1" applyAlignment="1">
      <alignment horizontal="center" vertical="center"/>
    </xf>
    <xf numFmtId="0" fontId="20" fillId="7" borderId="1"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3" xfId="0" applyFont="1" applyFill="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13" fillId="6" borderId="15" xfId="0" applyFont="1" applyFill="1" applyBorder="1" applyAlignment="1">
      <alignment horizontal="center" vertical="center"/>
    </xf>
    <xf numFmtId="0" fontId="13" fillId="0" borderId="1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0" borderId="2" xfId="0" applyFont="1" applyBorder="1" applyAlignment="1">
      <alignment horizontal="center" vertical="center"/>
    </xf>
    <xf numFmtId="0" fontId="15" fillId="0" borderId="46" xfId="0" applyFont="1" applyBorder="1" applyAlignment="1">
      <alignment horizontal="center" vertical="center"/>
    </xf>
    <xf numFmtId="0" fontId="15" fillId="0" borderId="28" xfId="0" applyFont="1" applyBorder="1" applyAlignment="1">
      <alignment horizontal="center" vertical="center"/>
    </xf>
    <xf numFmtId="0" fontId="15" fillId="0" borderId="42" xfId="0" applyFont="1" applyBorder="1" applyAlignment="1">
      <alignment horizontal="center" vertical="center"/>
    </xf>
    <xf numFmtId="0" fontId="20" fillId="6" borderId="31"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13" fillId="0" borderId="11" xfId="0" applyFont="1" applyBorder="1" applyAlignment="1">
      <alignment horizontal="center" vertical="center"/>
    </xf>
    <xf numFmtId="0" fontId="20" fillId="6" borderId="40" xfId="0" applyFont="1" applyFill="1" applyBorder="1" applyAlignment="1">
      <alignment horizontal="center" vertical="center" wrapText="1"/>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6" borderId="39" xfId="0" applyFont="1" applyFill="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3" fillId="6" borderId="24" xfId="0" applyFont="1" applyFill="1" applyBorder="1" applyAlignment="1">
      <alignment horizontal="center" vertical="center" textRotation="255"/>
    </xf>
    <xf numFmtId="0" fontId="13" fillId="6" borderId="34" xfId="0" applyFont="1" applyFill="1" applyBorder="1" applyAlignment="1">
      <alignment horizontal="center" vertical="center" textRotation="255"/>
    </xf>
    <xf numFmtId="0" fontId="13" fillId="6" borderId="37" xfId="0" applyFont="1" applyFill="1" applyBorder="1" applyAlignment="1">
      <alignment horizontal="center" vertical="center" textRotation="255"/>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5" xfId="0" applyFont="1" applyBorder="1" applyAlignment="1">
      <alignment horizontal="left" vertical="center"/>
    </xf>
    <xf numFmtId="0" fontId="15" fillId="0" borderId="28" xfId="0" applyFont="1" applyBorder="1" applyAlignment="1">
      <alignment horizontal="left" vertical="center"/>
    </xf>
    <xf numFmtId="0" fontId="15" fillId="0" borderId="7" xfId="0" applyFont="1" applyBorder="1" applyAlignment="1">
      <alignment horizontal="left" vertical="center"/>
    </xf>
    <xf numFmtId="0" fontId="12" fillId="6" borderId="34" xfId="0" applyFont="1" applyFill="1" applyBorder="1" applyAlignment="1">
      <alignment horizontal="center" vertical="center" textRotation="255"/>
    </xf>
    <xf numFmtId="0" fontId="15" fillId="0" borderId="41" xfId="0" applyFont="1" applyBorder="1" applyAlignment="1">
      <alignment horizontal="left" vertical="center"/>
    </xf>
    <xf numFmtId="0" fontId="15" fillId="0" borderId="34" xfId="0" applyFont="1" applyBorder="1" applyAlignment="1">
      <alignment horizontal="left" vertical="center"/>
    </xf>
    <xf numFmtId="0" fontId="15" fillId="0" borderId="0" xfId="0" applyFont="1" applyBorder="1" applyAlignment="1">
      <alignment horizontal="left" vertical="center"/>
    </xf>
    <xf numFmtId="0" fontId="18" fillId="0" borderId="0" xfId="0" applyFont="1" applyAlignment="1">
      <alignment horizontal="center" vertical="center"/>
    </xf>
    <xf numFmtId="0" fontId="15" fillId="0" borderId="28" xfId="0" applyFont="1" applyBorder="1" applyAlignment="1">
      <alignment horizontal="right" vertical="top"/>
    </xf>
    <xf numFmtId="0" fontId="13" fillId="0" borderId="4" xfId="0" applyFont="1" applyBorder="1" applyAlignment="1">
      <alignment horizontal="left"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2" fillId="0" borderId="0" xfId="0" applyFont="1" applyAlignment="1"/>
    <xf numFmtId="0" fontId="22" fillId="0" borderId="4" xfId="0" applyFont="1" applyBorder="1" applyAlignment="1"/>
    <xf numFmtId="0" fontId="23" fillId="0" borderId="1" xfId="0" applyFont="1" applyBorder="1" applyAlignment="1">
      <alignment horizontal="center" vertical="center"/>
    </xf>
    <xf numFmtId="0" fontId="27" fillId="0" borderId="0" xfId="0" applyFont="1" applyAlignment="1">
      <alignment horizont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4" xfId="0" applyFont="1" applyBorder="1" applyAlignment="1">
      <alignment horizontal="left" vertical="center"/>
    </xf>
    <xf numFmtId="0" fontId="44" fillId="0" borderId="6" xfId="0" applyFont="1" applyBorder="1" applyAlignment="1">
      <alignment horizontal="left" vertical="center"/>
    </xf>
    <xf numFmtId="0" fontId="44" fillId="0" borderId="12"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1" xfId="0" applyFont="1" applyBorder="1" applyAlignment="1">
      <alignment horizontal="left" vertical="center"/>
    </xf>
    <xf numFmtId="0" fontId="44" fillId="0" borderId="2" xfId="0" applyFont="1" applyBorder="1" applyAlignment="1">
      <alignment horizontal="left" vertical="center"/>
    </xf>
    <xf numFmtId="0" fontId="44" fillId="0" borderId="3" xfId="0" applyFont="1" applyBorder="1" applyAlignment="1">
      <alignment horizontal="left"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176" fontId="44" fillId="0" borderId="1" xfId="0" applyNumberFormat="1" applyFont="1" applyBorder="1" applyAlignment="1">
      <alignment vertical="center"/>
    </xf>
    <xf numFmtId="176" fontId="44" fillId="0" borderId="2" xfId="0" applyNumberFormat="1" applyFont="1" applyBorder="1" applyAlignment="1">
      <alignment vertical="center"/>
    </xf>
    <xf numFmtId="0" fontId="44" fillId="0" borderId="7" xfId="0" applyFont="1" applyBorder="1" applyAlignment="1">
      <alignment horizontal="center" wrapText="1"/>
    </xf>
    <xf numFmtId="0" fontId="44" fillId="0" borderId="0" xfId="0" applyFont="1" applyBorder="1" applyAlignment="1">
      <alignment horizontal="center" wrapText="1"/>
    </xf>
    <xf numFmtId="0" fontId="44" fillId="0" borderId="0" xfId="0" applyFont="1" applyBorder="1" applyAlignment="1">
      <alignment horizontal="center"/>
    </xf>
    <xf numFmtId="0" fontId="45" fillId="0" borderId="0" xfId="0" applyFont="1" applyBorder="1" applyAlignment="1">
      <alignment vertical="center"/>
    </xf>
    <xf numFmtId="49" fontId="45" fillId="0" borderId="2" xfId="0" applyNumberFormat="1" applyFont="1" applyBorder="1" applyAlignment="1">
      <alignment horizontal="center" vertical="center"/>
    </xf>
    <xf numFmtId="179" fontId="44" fillId="0" borderId="1" xfId="0" applyNumberFormat="1" applyFont="1" applyBorder="1" applyAlignment="1">
      <alignment horizontal="center" vertical="center"/>
    </xf>
    <xf numFmtId="179" fontId="44" fillId="0" borderId="2" xfId="0" applyNumberFormat="1"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horizontal="right" vertical="center"/>
    </xf>
    <xf numFmtId="0" fontId="45" fillId="0" borderId="2" xfId="0" applyFont="1" applyBorder="1" applyAlignment="1">
      <alignment horizontal="center" vertical="center"/>
    </xf>
    <xf numFmtId="0" fontId="44" fillId="0" borderId="11" xfId="0" applyFont="1" applyBorder="1" applyAlignment="1">
      <alignment horizontal="right" vertical="center"/>
    </xf>
    <xf numFmtId="0" fontId="44" fillId="0" borderId="4" xfId="0" applyFont="1" applyBorder="1" applyAlignment="1">
      <alignment horizontal="right" vertical="center"/>
    </xf>
    <xf numFmtId="0" fontId="44" fillId="0" borderId="4" xfId="0" applyFont="1" applyBorder="1" applyAlignment="1">
      <alignment horizontal="center" vertical="center"/>
    </xf>
    <xf numFmtId="38" fontId="44" fillId="0" borderId="7" xfId="2" applyFont="1" applyBorder="1" applyAlignment="1">
      <alignment horizontal="right" vertical="center"/>
    </xf>
    <xf numFmtId="38" fontId="44" fillId="0" borderId="4" xfId="2" applyFont="1" applyBorder="1" applyAlignment="1">
      <alignment horizontal="right" vertical="center"/>
    </xf>
    <xf numFmtId="180" fontId="44" fillId="0" borderId="7" xfId="2" applyNumberFormat="1" applyFont="1" applyBorder="1" applyAlignment="1">
      <alignment horizontal="right" vertical="center"/>
    </xf>
    <xf numFmtId="180" fontId="44" fillId="0" borderId="4" xfId="2" applyNumberFormat="1" applyFont="1" applyBorder="1" applyAlignment="1">
      <alignment horizontal="right" vertical="center"/>
    </xf>
    <xf numFmtId="38" fontId="44" fillId="0" borderId="2" xfId="2" applyFont="1" applyBorder="1" applyAlignment="1">
      <alignment horizontal="center" vertical="center"/>
    </xf>
    <xf numFmtId="38" fontId="44" fillId="0" borderId="7" xfId="2" applyFont="1" applyBorder="1" applyAlignment="1">
      <alignment horizontal="center" vertical="center"/>
    </xf>
    <xf numFmtId="0" fontId="44" fillId="0" borderId="5" xfId="0" applyFont="1" applyBorder="1" applyAlignment="1">
      <alignment vertical="top"/>
    </xf>
    <xf numFmtId="0" fontId="44" fillId="0" borderId="0" xfId="0" applyFont="1" applyBorder="1" applyAlignment="1">
      <alignment vertical="top"/>
    </xf>
    <xf numFmtId="0" fontId="44" fillId="0" borderId="9" xfId="0" applyFont="1" applyBorder="1" applyAlignment="1">
      <alignment vertical="top"/>
    </xf>
    <xf numFmtId="0" fontId="44" fillId="0" borderId="11" xfId="0" applyFont="1" applyBorder="1" applyAlignment="1">
      <alignment vertical="top"/>
    </xf>
    <xf numFmtId="0" fontId="44" fillId="0" borderId="4" xfId="0" applyFont="1" applyBorder="1" applyAlignment="1">
      <alignment vertical="top"/>
    </xf>
    <xf numFmtId="0" fontId="44" fillId="0" borderId="6" xfId="0" applyFont="1" applyBorder="1" applyAlignment="1">
      <alignment vertical="top"/>
    </xf>
    <xf numFmtId="38" fontId="45" fillId="0" borderId="0" xfId="2" applyFont="1" applyBorder="1" applyAlignment="1">
      <alignment horizontal="right" vertical="center"/>
    </xf>
    <xf numFmtId="38" fontId="45" fillId="0" borderId="0" xfId="2" applyFont="1" applyAlignment="1">
      <alignment horizontal="right" vertical="center"/>
    </xf>
    <xf numFmtId="0" fontId="45" fillId="0" borderId="52" xfId="0" applyFont="1" applyBorder="1" applyAlignment="1">
      <alignment horizontal="left" vertical="center"/>
    </xf>
    <xf numFmtId="0" fontId="45" fillId="0" borderId="53" xfId="0" applyFont="1" applyBorder="1" applyAlignment="1">
      <alignment horizontal="left" vertical="center"/>
    </xf>
    <xf numFmtId="0" fontId="45" fillId="0" borderId="55" xfId="0" applyFont="1" applyBorder="1" applyAlignment="1">
      <alignment horizontal="left" vertical="center"/>
    </xf>
    <xf numFmtId="0" fontId="45" fillId="0" borderId="56" xfId="0" applyFont="1" applyBorder="1" applyAlignment="1">
      <alignment horizontal="left" vertical="center"/>
    </xf>
    <xf numFmtId="0" fontId="45" fillId="0" borderId="1" xfId="0" applyFont="1" applyFill="1" applyBorder="1" applyAlignment="1">
      <alignment horizontal="left" vertical="center"/>
    </xf>
    <xf numFmtId="0" fontId="45" fillId="0" borderId="2" xfId="0" applyFont="1" applyFill="1" applyBorder="1" applyAlignment="1">
      <alignment horizontal="left" vertical="center"/>
    </xf>
    <xf numFmtId="0" fontId="45" fillId="0" borderId="54" xfId="0" applyFont="1" applyBorder="1" applyAlignment="1">
      <alignment horizontal="left" vertical="center"/>
    </xf>
    <xf numFmtId="0" fontId="45" fillId="0" borderId="57" xfId="0" applyFont="1" applyBorder="1" applyAlignment="1">
      <alignment horizontal="left" vertical="center"/>
    </xf>
    <xf numFmtId="0" fontId="45" fillId="0" borderId="1" xfId="0" applyFont="1" applyBorder="1" applyAlignment="1">
      <alignment horizontal="left"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1" xfId="0" applyFont="1" applyBorder="1" applyAlignment="1">
      <alignment horizontal="center" vertical="center"/>
    </xf>
    <xf numFmtId="38" fontId="45" fillId="0" borderId="2" xfId="2" applyFont="1" applyBorder="1" applyAlignment="1">
      <alignment horizontal="center" vertical="center"/>
    </xf>
    <xf numFmtId="0" fontId="44" fillId="0" borderId="12" xfId="0" applyFont="1" applyBorder="1" applyAlignment="1">
      <alignment horizontal="left" vertical="top" wrapText="1"/>
    </xf>
    <xf numFmtId="0" fontId="44" fillId="0" borderId="7" xfId="0" applyFont="1" applyBorder="1" applyAlignment="1">
      <alignment horizontal="left" vertical="top"/>
    </xf>
    <xf numFmtId="0" fontId="44" fillId="0" borderId="8" xfId="0" applyFont="1" applyBorder="1" applyAlignment="1">
      <alignment horizontal="left" vertical="top"/>
    </xf>
    <xf numFmtId="0" fontId="44" fillId="0" borderId="5" xfId="0" applyFont="1" applyBorder="1" applyAlignment="1">
      <alignment horizontal="left" vertical="top"/>
    </xf>
    <xf numFmtId="0" fontId="44" fillId="0" borderId="0" xfId="0" applyFont="1" applyBorder="1" applyAlignment="1">
      <alignment horizontal="left" vertical="top"/>
    </xf>
    <xf numFmtId="0" fontId="44" fillId="0" borderId="9" xfId="0" applyFont="1" applyBorder="1" applyAlignment="1">
      <alignment horizontal="left" vertical="top"/>
    </xf>
    <xf numFmtId="0" fontId="44" fillId="0" borderId="11" xfId="0" applyFont="1" applyBorder="1" applyAlignment="1">
      <alignment horizontal="left" vertical="top"/>
    </xf>
    <xf numFmtId="0" fontId="44" fillId="0" borderId="4" xfId="0" applyFont="1" applyBorder="1" applyAlignment="1">
      <alignment horizontal="left" vertical="top"/>
    </xf>
    <xf numFmtId="0" fontId="44" fillId="0" borderId="6" xfId="0" applyFont="1" applyBorder="1" applyAlignment="1">
      <alignment horizontal="left" vertical="top"/>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48" fillId="0" borderId="13" xfId="0" applyFont="1" applyBorder="1">
      <alignment vertical="center"/>
    </xf>
    <xf numFmtId="179" fontId="48" fillId="0" borderId="1" xfId="0" applyNumberFormat="1" applyFont="1" applyFill="1" applyBorder="1" applyAlignment="1">
      <alignment horizontal="right" vertical="center"/>
    </xf>
    <xf numFmtId="176" fontId="49" fillId="0" borderId="13" xfId="0" applyNumberFormat="1" applyFont="1" applyFill="1" applyBorder="1">
      <alignment vertical="center"/>
    </xf>
    <xf numFmtId="176" fontId="49" fillId="0" borderId="47" xfId="0" applyNumberFormat="1" applyFont="1" applyFill="1" applyBorder="1">
      <alignment vertical="center"/>
    </xf>
    <xf numFmtId="176" fontId="49" fillId="0" borderId="71" xfId="0" applyNumberFormat="1" applyFont="1" applyFill="1" applyBorder="1">
      <alignment vertical="center"/>
    </xf>
    <xf numFmtId="0" fontId="48" fillId="0" borderId="1" xfId="0" applyFont="1" applyBorder="1">
      <alignment vertical="center"/>
    </xf>
    <xf numFmtId="0" fontId="50" fillId="0" borderId="4" xfId="0" applyFont="1" applyBorder="1">
      <alignment vertical="center"/>
    </xf>
    <xf numFmtId="0" fontId="50" fillId="0" borderId="10" xfId="0" applyFont="1" applyBorder="1">
      <alignment vertical="center"/>
    </xf>
    <xf numFmtId="0" fontId="49" fillId="0" borderId="23" xfId="0" applyFont="1" applyBorder="1" applyAlignment="1">
      <alignment vertical="center" wrapText="1"/>
    </xf>
    <xf numFmtId="0" fontId="50" fillId="0" borderId="4" xfId="0" applyFont="1" applyBorder="1" applyAlignment="1">
      <alignment vertical="center"/>
    </xf>
    <xf numFmtId="0" fontId="50" fillId="0" borderId="29" xfId="0" applyFont="1" applyBorder="1" applyAlignment="1">
      <alignment horizontal="center" vertical="center"/>
    </xf>
    <xf numFmtId="0" fontId="50" fillId="0" borderId="27" xfId="0" applyFont="1" applyBorder="1" applyAlignment="1">
      <alignment horizontal="center" vertical="center"/>
    </xf>
    <xf numFmtId="0" fontId="50" fillId="0" borderId="30"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9" xfId="0" applyFont="1" applyBorder="1" applyAlignment="1">
      <alignment horizontal="center" vertical="center"/>
    </xf>
    <xf numFmtId="0" fontId="50" fillId="0" borderId="11"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13" xfId="0" applyFont="1" applyBorder="1" applyAlignment="1">
      <alignment horizontal="center" vertical="center"/>
    </xf>
    <xf numFmtId="0" fontId="49" fillId="0" borderId="7" xfId="0" applyFont="1" applyBorder="1" applyAlignment="1">
      <alignment horizontal="left" vertical="center"/>
    </xf>
    <xf numFmtId="0" fontId="49" fillId="0" borderId="8" xfId="0" applyFont="1" applyBorder="1" applyAlignment="1">
      <alignment horizontal="left"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50" fillId="0" borderId="12" xfId="0" applyFont="1" applyBorder="1" applyAlignment="1">
      <alignment horizontal="center" vertical="center"/>
    </xf>
    <xf numFmtId="0" fontId="50" fillId="0" borderId="7" xfId="0" applyFont="1" applyBorder="1" applyAlignment="1">
      <alignment horizontal="center" vertical="center"/>
    </xf>
    <xf numFmtId="0" fontId="50" fillId="0" borderId="46" xfId="0" applyFont="1" applyBorder="1" applyAlignment="1">
      <alignment horizontal="center" vertical="center"/>
    </xf>
    <xf numFmtId="0" fontId="50" fillId="0" borderId="28" xfId="0" applyFont="1" applyBorder="1" applyAlignment="1">
      <alignment horizontal="center" vertical="center"/>
    </xf>
    <xf numFmtId="0" fontId="50" fillId="0" borderId="2" xfId="0" applyFont="1" applyBorder="1" applyAlignment="1">
      <alignment horizontal="center" vertical="center"/>
    </xf>
    <xf numFmtId="0" fontId="50" fillId="0" borderId="44" xfId="0" applyFont="1" applyBorder="1" applyAlignment="1">
      <alignment horizontal="center" vertical="center"/>
    </xf>
    <xf numFmtId="0" fontId="50" fillId="0" borderId="7" xfId="0" applyFont="1" applyBorder="1" applyAlignment="1">
      <alignment horizontal="right" vertical="center"/>
    </xf>
    <xf numFmtId="0" fontId="50" fillId="0" borderId="7" xfId="0" applyFont="1" applyBorder="1" applyAlignment="1">
      <alignment vertical="center"/>
    </xf>
    <xf numFmtId="0" fontId="51" fillId="0" borderId="0" xfId="0" applyFont="1" applyAlignment="1">
      <alignment horizontal="left"/>
    </xf>
    <xf numFmtId="0" fontId="51" fillId="0" borderId="4" xfId="0" applyFont="1" applyBorder="1" applyAlignment="1">
      <alignment horizontal="left"/>
    </xf>
    <xf numFmtId="0" fontId="52" fillId="0" borderId="19" xfId="0" applyFont="1" applyBorder="1" applyAlignment="1">
      <alignment horizontal="center" vertical="center"/>
    </xf>
    <xf numFmtId="0" fontId="52" fillId="0" borderId="44" xfId="0" applyFont="1" applyBorder="1" applyAlignment="1">
      <alignment horizontal="center" vertical="center"/>
    </xf>
    <xf numFmtId="0" fontId="52" fillId="4" borderId="20" xfId="0" applyFont="1" applyFill="1" applyBorder="1" applyAlignment="1">
      <alignment horizontal="center" vertical="center"/>
    </xf>
    <xf numFmtId="0" fontId="52" fillId="4" borderId="21" xfId="0" applyFont="1" applyFill="1" applyBorder="1" applyAlignment="1">
      <alignment horizontal="center" vertical="center"/>
    </xf>
    <xf numFmtId="0" fontId="52" fillId="8" borderId="17" xfId="0" applyFont="1" applyFill="1" applyBorder="1" applyAlignment="1">
      <alignment horizontal="center" vertical="center"/>
    </xf>
    <xf numFmtId="0" fontId="52" fillId="3" borderId="13" xfId="0" applyFont="1" applyFill="1" applyBorder="1" applyAlignment="1">
      <alignment horizontal="center" vertical="center"/>
    </xf>
    <xf numFmtId="0" fontId="52" fillId="0" borderId="3" xfId="0" applyFont="1" applyBorder="1" applyAlignment="1">
      <alignment horizontal="center" vertical="center"/>
    </xf>
    <xf numFmtId="0" fontId="52" fillId="0" borderId="1" xfId="0" applyFont="1" applyBorder="1" applyAlignment="1">
      <alignment horizontal="center" vertical="center"/>
    </xf>
    <xf numFmtId="0" fontId="52" fillId="4" borderId="13" xfId="0" applyFont="1" applyFill="1" applyBorder="1" applyAlignment="1">
      <alignment horizontal="center" vertical="center"/>
    </xf>
    <xf numFmtId="0" fontId="52" fillId="8" borderId="13" xfId="0" applyFont="1" applyFill="1" applyBorder="1" applyAlignment="1">
      <alignment horizontal="center" vertical="center"/>
    </xf>
    <xf numFmtId="0" fontId="52" fillId="0" borderId="13" xfId="0" applyFont="1" applyBorder="1" applyAlignment="1">
      <alignment horizontal="center" vertical="center"/>
    </xf>
    <xf numFmtId="0" fontId="52" fillId="8" borderId="47" xfId="0" applyFont="1" applyFill="1" applyBorder="1" applyAlignment="1">
      <alignment horizontal="center" vertical="center"/>
    </xf>
    <xf numFmtId="0" fontId="52" fillId="3" borderId="47" xfId="0" applyFont="1" applyFill="1" applyBorder="1" applyAlignment="1">
      <alignment horizontal="center" vertical="center"/>
    </xf>
    <xf numFmtId="0" fontId="52" fillId="0" borderId="47" xfId="0" applyFont="1" applyBorder="1" applyAlignment="1">
      <alignment horizontal="center" vertical="center"/>
    </xf>
    <xf numFmtId="0" fontId="52" fillId="0" borderId="12" xfId="0" applyFont="1" applyBorder="1" applyAlignment="1">
      <alignment horizontal="center" vertical="center"/>
    </xf>
    <xf numFmtId="0" fontId="52" fillId="4" borderId="41" xfId="0" applyFont="1" applyFill="1" applyBorder="1" applyAlignment="1">
      <alignment horizontal="center" vertical="center"/>
    </xf>
    <xf numFmtId="0" fontId="52" fillId="4" borderId="47" xfId="0" applyFont="1" applyFill="1" applyBorder="1" applyAlignment="1">
      <alignment horizontal="center" vertical="center"/>
    </xf>
    <xf numFmtId="0" fontId="52" fillId="4" borderId="77" xfId="0" applyFont="1" applyFill="1" applyBorder="1" applyAlignment="1">
      <alignment horizontal="center" vertical="center"/>
    </xf>
    <xf numFmtId="0" fontId="52" fillId="8" borderId="3" xfId="0" applyFont="1" applyFill="1" applyBorder="1" applyAlignment="1">
      <alignment horizontal="center" vertical="center"/>
    </xf>
    <xf numFmtId="0" fontId="52" fillId="3" borderId="1" xfId="0" applyFont="1" applyFill="1" applyBorder="1" applyAlignment="1">
      <alignment horizontal="center" vertical="center"/>
    </xf>
    <xf numFmtId="0" fontId="52" fillId="0" borderId="43" xfId="0" applyFont="1" applyBorder="1" applyAlignment="1">
      <alignment horizontal="center" vertical="center"/>
    </xf>
    <xf numFmtId="0" fontId="52" fillId="0" borderId="21" xfId="0" applyFont="1" applyBorder="1" applyAlignment="1">
      <alignment horizontal="center" vertical="center"/>
    </xf>
    <xf numFmtId="0" fontId="52" fillId="3" borderId="2" xfId="0" applyFont="1" applyFill="1" applyBorder="1" applyAlignment="1">
      <alignment horizontal="center" vertical="center"/>
    </xf>
    <xf numFmtId="0" fontId="52" fillId="0" borderId="81" xfId="0" applyFont="1" applyBorder="1" applyAlignment="1">
      <alignment horizontal="center" vertical="center"/>
    </xf>
    <xf numFmtId="0" fontId="52" fillId="4" borderId="3" xfId="0" applyFont="1" applyFill="1" applyBorder="1" applyAlignment="1">
      <alignment horizontal="center" vertical="center"/>
    </xf>
    <xf numFmtId="0" fontId="52" fillId="3" borderId="3" xfId="0" applyFont="1" applyFill="1" applyBorder="1" applyAlignment="1">
      <alignment horizontal="center" vertical="center"/>
    </xf>
    <xf numFmtId="0" fontId="52" fillId="4" borderId="1" xfId="0" applyFont="1" applyFill="1" applyBorder="1" applyAlignment="1">
      <alignment horizontal="center" vertical="center"/>
    </xf>
    <xf numFmtId="0" fontId="52" fillId="4" borderId="19" xfId="0" applyFont="1" applyFill="1" applyBorder="1" applyAlignment="1">
      <alignment horizontal="center" vertical="center"/>
    </xf>
    <xf numFmtId="0" fontId="52" fillId="8" borderId="2" xfId="0" applyFont="1" applyFill="1" applyBorder="1" applyAlignment="1">
      <alignment horizontal="center" vertical="center"/>
    </xf>
    <xf numFmtId="0" fontId="52" fillId="0" borderId="20" xfId="0" applyFont="1" applyBorder="1" applyAlignment="1">
      <alignment horizontal="center" vertical="center"/>
    </xf>
    <xf numFmtId="0" fontId="52" fillId="0" borderId="76" xfId="0" applyFont="1" applyBorder="1" applyAlignment="1">
      <alignment horizontal="center" vertical="center"/>
    </xf>
    <xf numFmtId="0" fontId="52" fillId="0" borderId="2" xfId="0" applyFont="1" applyBorder="1" applyAlignment="1">
      <alignment horizontal="center" vertical="center"/>
    </xf>
    <xf numFmtId="0" fontId="51" fillId="0" borderId="25" xfId="0" applyFont="1" applyBorder="1">
      <alignment vertical="center"/>
    </xf>
    <xf numFmtId="176" fontId="52" fillId="0" borderId="17" xfId="0" applyNumberFormat="1" applyFont="1" applyBorder="1">
      <alignment vertical="center"/>
    </xf>
    <xf numFmtId="176" fontId="52" fillId="0" borderId="13" xfId="0" applyNumberFormat="1" applyFont="1" applyBorder="1">
      <alignment vertical="center"/>
    </xf>
    <xf numFmtId="176" fontId="52" fillId="0" borderId="18" xfId="0" applyNumberFormat="1" applyFont="1" applyBorder="1">
      <alignment vertical="center"/>
    </xf>
    <xf numFmtId="176" fontId="52" fillId="0" borderId="62" xfId="0" applyNumberFormat="1" applyFont="1" applyBorder="1">
      <alignment vertical="center"/>
    </xf>
    <xf numFmtId="176" fontId="52" fillId="7" borderId="17" xfId="0" applyNumberFormat="1" applyFont="1" applyFill="1" applyBorder="1">
      <alignment vertical="center"/>
    </xf>
    <xf numFmtId="176" fontId="52" fillId="7" borderId="13" xfId="0" applyNumberFormat="1" applyFont="1" applyFill="1" applyBorder="1">
      <alignment vertical="center"/>
    </xf>
    <xf numFmtId="176" fontId="52" fillId="7" borderId="78" xfId="0" applyNumberFormat="1" applyFont="1" applyFill="1" applyBorder="1">
      <alignment vertical="center"/>
    </xf>
    <xf numFmtId="176" fontId="52" fillId="7" borderId="18" xfId="0" applyNumberFormat="1" applyFont="1" applyFill="1" applyBorder="1">
      <alignment vertical="center"/>
    </xf>
    <xf numFmtId="176" fontId="52" fillId="7" borderId="62" xfId="0" applyNumberFormat="1" applyFont="1" applyFill="1" applyBorder="1">
      <alignment vertical="center"/>
    </xf>
    <xf numFmtId="176" fontId="52" fillId="0" borderId="78" xfId="0" applyNumberFormat="1" applyFont="1" applyBorder="1">
      <alignment vertical="center"/>
    </xf>
    <xf numFmtId="176" fontId="52" fillId="0" borderId="63" xfId="0" applyNumberFormat="1" applyFont="1" applyBorder="1">
      <alignment vertical="center"/>
    </xf>
    <xf numFmtId="176" fontId="52" fillId="0" borderId="47" xfId="0" applyNumberFormat="1" applyFont="1" applyBorder="1">
      <alignment vertical="center"/>
    </xf>
    <xf numFmtId="176" fontId="52" fillId="0" borderId="64" xfId="0" applyNumberFormat="1" applyFont="1" applyBorder="1">
      <alignment vertical="center"/>
    </xf>
    <xf numFmtId="176" fontId="52" fillId="7" borderId="40" xfId="0" applyNumberFormat="1" applyFont="1" applyFill="1" applyBorder="1">
      <alignment vertical="center"/>
    </xf>
    <xf numFmtId="176" fontId="52" fillId="10" borderId="67" xfId="0" applyNumberFormat="1" applyFont="1" applyFill="1" applyBorder="1">
      <alignment vertical="center"/>
    </xf>
    <xf numFmtId="176" fontId="52" fillId="10" borderId="68" xfId="0" applyNumberFormat="1" applyFont="1" applyFill="1" applyBorder="1">
      <alignment vertical="center"/>
    </xf>
    <xf numFmtId="176" fontId="52" fillId="10" borderId="69" xfId="0" applyNumberFormat="1" applyFont="1" applyFill="1" applyBorder="1">
      <alignment vertical="center"/>
    </xf>
    <xf numFmtId="176" fontId="52" fillId="10" borderId="70" xfId="0" applyNumberFormat="1" applyFont="1" applyFill="1" applyBorder="1">
      <alignment vertical="center"/>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xdr:colOff>
      <xdr:row>28</xdr:row>
      <xdr:rowOff>38100</xdr:rowOff>
    </xdr:from>
    <xdr:to>
      <xdr:col>16</xdr:col>
      <xdr:colOff>152400</xdr:colOff>
      <xdr:row>28</xdr:row>
      <xdr:rowOff>180975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209925" y="7305675"/>
          <a:ext cx="14287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95250</xdr:colOff>
      <xdr:row>33</xdr:row>
      <xdr:rowOff>200025</xdr:rowOff>
    </xdr:from>
    <xdr:to>
      <xdr:col>18</xdr:col>
      <xdr:colOff>38100</xdr:colOff>
      <xdr:row>34</xdr:row>
      <xdr:rowOff>114301</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295650" y="8677275"/>
          <a:ext cx="342900" cy="133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40</xdr:row>
      <xdr:rowOff>133350</xdr:rowOff>
    </xdr:from>
    <xdr:to>
      <xdr:col>1</xdr:col>
      <xdr:colOff>161925</xdr:colOff>
      <xdr:row>41</xdr:row>
      <xdr:rowOff>57150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19075" y="10182225"/>
          <a:ext cx="14287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14288</xdr:colOff>
      <xdr:row>19</xdr:row>
      <xdr:rowOff>242882</xdr:rowOff>
    </xdr:from>
    <xdr:to>
      <xdr:col>34</xdr:col>
      <xdr:colOff>202406</xdr:colOff>
      <xdr:row>21</xdr:row>
      <xdr:rowOff>26188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942976" y="4948232"/>
          <a:ext cx="5574505" cy="278606"/>
        </a:xfrm>
        <a:prstGeom prst="rect">
          <a:avLst/>
        </a:prstGeom>
        <a:noFill/>
        <a:ln w="28575">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85726</xdr:colOff>
      <xdr:row>0</xdr:row>
      <xdr:rowOff>0</xdr:rowOff>
    </xdr:from>
    <xdr:to>
      <xdr:col>34</xdr:col>
      <xdr:colOff>200025</xdr:colOff>
      <xdr:row>0</xdr:row>
      <xdr:rowOff>266700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286501" y="0"/>
          <a:ext cx="714374" cy="266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別添１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76200</xdr:colOff>
      <xdr:row>22</xdr:row>
      <xdr:rowOff>28576</xdr:rowOff>
    </xdr:from>
    <xdr:to>
      <xdr:col>31</xdr:col>
      <xdr:colOff>142875</xdr:colOff>
      <xdr:row>22</xdr:row>
      <xdr:rowOff>228600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019550" y="5600701"/>
          <a:ext cx="2914650" cy="2000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4</xdr:row>
      <xdr:rowOff>85725</xdr:rowOff>
    </xdr:from>
    <xdr:to>
      <xdr:col>22</xdr:col>
      <xdr:colOff>85725</xdr:colOff>
      <xdr:row>9</xdr:row>
      <xdr:rowOff>47625</xdr:rowOff>
    </xdr:to>
    <xdr:sp macro="" textlink="">
      <xdr:nvSpPr>
        <xdr:cNvPr id="1027" name="Text Box 3">
          <a:extLst>
            <a:ext uri="{FF2B5EF4-FFF2-40B4-BE49-F238E27FC236}">
              <a16:creationId xmlns:a16="http://schemas.microsoft.com/office/drawing/2014/main" id="{00000000-0008-0000-0100-000003040000}"/>
            </a:ext>
          </a:extLst>
        </xdr:cNvPr>
        <xdr:cNvSpPr txBox="1">
          <a:spLocks noChangeArrowheads="1"/>
        </xdr:cNvSpPr>
      </xdr:nvSpPr>
      <xdr:spPr bwMode="auto">
        <a:xfrm>
          <a:off x="2286000" y="962025"/>
          <a:ext cx="2619375" cy="914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明朝"/>
              <a:ea typeface="ＭＳ 明朝"/>
            </a:rPr>
            <a:t>１日の主な活動内容について記入してください。</a:t>
          </a:r>
        </a:p>
      </xdr:txBody>
    </xdr:sp>
    <xdr:clientData/>
  </xdr:twoCellAnchor>
  <xdr:twoCellAnchor>
    <xdr:from>
      <xdr:col>9</xdr:col>
      <xdr:colOff>133350</xdr:colOff>
      <xdr:row>13</xdr:row>
      <xdr:rowOff>114300</xdr:rowOff>
    </xdr:from>
    <xdr:to>
      <xdr:col>21</xdr:col>
      <xdr:colOff>123825</xdr:colOff>
      <xdr:row>16</xdr:row>
      <xdr:rowOff>200025</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2105025" y="2876550"/>
          <a:ext cx="2619375" cy="914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年間行事について記入してください。</a:t>
          </a:r>
        </a:p>
      </xdr:txBody>
    </xdr:sp>
    <xdr:clientData/>
  </xdr:twoCellAnchor>
  <xdr:twoCellAnchor>
    <xdr:from>
      <xdr:col>0</xdr:col>
      <xdr:colOff>19050</xdr:colOff>
      <xdr:row>19</xdr:row>
      <xdr:rowOff>66675</xdr:rowOff>
    </xdr:from>
    <xdr:to>
      <xdr:col>0</xdr:col>
      <xdr:colOff>171450</xdr:colOff>
      <xdr:row>19</xdr:row>
      <xdr:rowOff>190500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9050" y="4476750"/>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1062</xdr:colOff>
      <xdr:row>19</xdr:row>
      <xdr:rowOff>38100</xdr:rowOff>
    </xdr:from>
    <xdr:to>
      <xdr:col>19</xdr:col>
      <xdr:colOff>71440</xdr:colOff>
      <xdr:row>19</xdr:row>
      <xdr:rowOff>190500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3599395" y="4451350"/>
          <a:ext cx="493712" cy="1524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89960</xdr:colOff>
      <xdr:row>29</xdr:row>
      <xdr:rowOff>42332</xdr:rowOff>
    </xdr:from>
    <xdr:to>
      <xdr:col>29</xdr:col>
      <xdr:colOff>51860</xdr:colOff>
      <xdr:row>29</xdr:row>
      <xdr:rowOff>204257</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312960" y="6995582"/>
          <a:ext cx="184150" cy="1619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29</xdr:row>
      <xdr:rowOff>47625</xdr:rowOff>
    </xdr:from>
    <xdr:to>
      <xdr:col>6</xdr:col>
      <xdr:colOff>142875</xdr:colOff>
      <xdr:row>29</xdr:row>
      <xdr:rowOff>190500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1143000" y="6991350"/>
          <a:ext cx="314325" cy="1428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13760</xdr:colOff>
      <xdr:row>29</xdr:row>
      <xdr:rowOff>50799</xdr:rowOff>
    </xdr:from>
    <xdr:to>
      <xdr:col>15</xdr:col>
      <xdr:colOff>93135</xdr:colOff>
      <xdr:row>29</xdr:row>
      <xdr:rowOff>203199</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903010" y="7004049"/>
          <a:ext cx="523875" cy="1524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21</xdr:row>
      <xdr:rowOff>76200</xdr:rowOff>
    </xdr:from>
    <xdr:to>
      <xdr:col>0</xdr:col>
      <xdr:colOff>161925</xdr:colOff>
      <xdr:row>21</xdr:row>
      <xdr:rowOff>200025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9525" y="50196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19</xdr:row>
      <xdr:rowOff>76200</xdr:rowOff>
    </xdr:from>
    <xdr:to>
      <xdr:col>27</xdr:col>
      <xdr:colOff>171450</xdr:colOff>
      <xdr:row>19</xdr:row>
      <xdr:rowOff>200025</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5934075" y="44862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66675</xdr:rowOff>
    </xdr:from>
    <xdr:to>
      <xdr:col>0</xdr:col>
      <xdr:colOff>152400</xdr:colOff>
      <xdr:row>20</xdr:row>
      <xdr:rowOff>190500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0" y="4743450"/>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20</xdr:row>
      <xdr:rowOff>47625</xdr:rowOff>
    </xdr:from>
    <xdr:to>
      <xdr:col>9</xdr:col>
      <xdr:colOff>142875</xdr:colOff>
      <xdr:row>20</xdr:row>
      <xdr:rowOff>171450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1962150" y="4724400"/>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22</xdr:row>
      <xdr:rowOff>76200</xdr:rowOff>
    </xdr:from>
    <xdr:to>
      <xdr:col>0</xdr:col>
      <xdr:colOff>171450</xdr:colOff>
      <xdr:row>22</xdr:row>
      <xdr:rowOff>200025</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19050" y="5286375"/>
          <a:ext cx="152400" cy="1238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85726</xdr:colOff>
      <xdr:row>35</xdr:row>
      <xdr:rowOff>57150</xdr:rowOff>
    </xdr:from>
    <xdr:to>
      <xdr:col>32</xdr:col>
      <xdr:colOff>9525</xdr:colOff>
      <xdr:row>38</xdr:row>
      <xdr:rowOff>142875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029076" y="8496300"/>
          <a:ext cx="2990849" cy="828675"/>
        </a:xfrm>
        <a:prstGeom prst="wedgeRectCallout">
          <a:avLst>
            <a:gd name="adj1" fmla="val 18086"/>
            <a:gd name="adj2" fmla="val -2110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左記延床面積から，設備（流し台など）や備え付けの家具などを除いた面積。</a:t>
          </a:r>
          <a:endParaRPr kumimoji="1" lang="en-US" altLang="ja-JP" sz="1000"/>
        </a:p>
        <a:p>
          <a:pPr algn="l"/>
          <a:r>
            <a:rPr kumimoji="1" lang="ja-JP" altLang="en-US" sz="1000"/>
            <a:t>条例基準で定める児童一人あたりの面積算定の基礎になりますので正確に記載してください。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41412</xdr:colOff>
      <xdr:row>34</xdr:row>
      <xdr:rowOff>133496</xdr:rowOff>
    </xdr:from>
    <xdr:to>
      <xdr:col>17</xdr:col>
      <xdr:colOff>49696</xdr:colOff>
      <xdr:row>40</xdr:row>
      <xdr:rowOff>107674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1412" y="8410721"/>
          <a:ext cx="7009159" cy="110765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488673</xdr:colOff>
      <xdr:row>4</xdr:row>
      <xdr:rowOff>8283</xdr:rowOff>
    </xdr:from>
    <xdr:to>
      <xdr:col>7</xdr:col>
      <xdr:colOff>66261</xdr:colOff>
      <xdr:row>4</xdr:row>
      <xdr:rowOff>165652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2393673" y="811696"/>
          <a:ext cx="720588" cy="157369"/>
        </a:xfrm>
        <a:prstGeom prst="ellipse">
          <a:avLst/>
        </a:prstGeom>
        <a:noFill/>
        <a:ln w="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66261</xdr:colOff>
      <xdr:row>19</xdr:row>
      <xdr:rowOff>149087</xdr:rowOff>
    </xdr:from>
    <xdr:to>
      <xdr:col>16</xdr:col>
      <xdr:colOff>538370</xdr:colOff>
      <xdr:row>21</xdr:row>
      <xdr:rowOff>281608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5574196" y="5019261"/>
          <a:ext cx="1391478" cy="795130"/>
        </a:xfrm>
        <a:prstGeom prst="wedgeRectCallout">
          <a:avLst>
            <a:gd name="adj1" fmla="val 34252"/>
            <a:gd name="adj2" fmla="val -155810"/>
          </a:avLst>
        </a:prstGeom>
        <a:ln>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委託料基本額算定基準となる人数</a:t>
          </a:r>
        </a:p>
      </xdr:txBody>
    </xdr:sp>
    <xdr:clientData/>
  </xdr:twoCellAnchor>
  <xdr:twoCellAnchor>
    <xdr:from>
      <xdr:col>4</xdr:col>
      <xdr:colOff>132522</xdr:colOff>
      <xdr:row>16</xdr:row>
      <xdr:rowOff>49696</xdr:rowOff>
    </xdr:from>
    <xdr:to>
      <xdr:col>11</xdr:col>
      <xdr:colOff>16566</xdr:colOff>
      <xdr:row>16</xdr:row>
      <xdr:rowOff>281609</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466022" y="4083326"/>
          <a:ext cx="3884544" cy="231913"/>
        </a:xfrm>
        <a:prstGeom prst="rect">
          <a:avLst/>
        </a:prstGeom>
        <a:noFill/>
        <a:ln>
          <a:prstDash val="lg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231913</xdr:colOff>
      <xdr:row>20</xdr:row>
      <xdr:rowOff>91110</xdr:rowOff>
    </xdr:from>
    <xdr:to>
      <xdr:col>9</xdr:col>
      <xdr:colOff>207065</xdr:colOff>
      <xdr:row>22</xdr:row>
      <xdr:rowOff>198783</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136913" y="5292588"/>
          <a:ext cx="2261152" cy="770282"/>
        </a:xfrm>
        <a:prstGeom prst="wedgeRectCallout">
          <a:avLst>
            <a:gd name="adj1" fmla="val -13647"/>
            <a:gd name="adj2" fmla="val -1738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延児童数</a:t>
          </a:r>
          <a:endParaRPr kumimoji="1" lang="en-US" altLang="ja-JP" sz="1100"/>
        </a:p>
        <a:p>
          <a:pPr algn="l"/>
          <a:r>
            <a:rPr kumimoji="1" lang="ja-JP" altLang="en-US" sz="1100"/>
            <a:t>事業計画書の登録児童数欄と合致させること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38100</xdr:colOff>
      <xdr:row>4</xdr:row>
      <xdr:rowOff>0</xdr:rowOff>
    </xdr:from>
    <xdr:to>
      <xdr:col>22</xdr:col>
      <xdr:colOff>171450</xdr:colOff>
      <xdr:row>4</xdr:row>
      <xdr:rowOff>104775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238625" y="876300"/>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7</xdr:row>
      <xdr:rowOff>28575</xdr:rowOff>
    </xdr:from>
    <xdr:to>
      <xdr:col>5</xdr:col>
      <xdr:colOff>19050</xdr:colOff>
      <xdr:row>7</xdr:row>
      <xdr:rowOff>133350</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57150" y="1495425"/>
          <a:ext cx="96202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7</xdr:row>
      <xdr:rowOff>19050</xdr:rowOff>
    </xdr:from>
    <xdr:to>
      <xdr:col>8</xdr:col>
      <xdr:colOff>47625</xdr:colOff>
      <xdr:row>7</xdr:row>
      <xdr:rowOff>123825</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314450" y="1485900"/>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9</xdr:row>
      <xdr:rowOff>28575</xdr:rowOff>
    </xdr:from>
    <xdr:to>
      <xdr:col>20</xdr:col>
      <xdr:colOff>104775</xdr:colOff>
      <xdr:row>10</xdr:row>
      <xdr:rowOff>38100</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3771900" y="1857375"/>
          <a:ext cx="333375" cy="1905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9718</xdr:colOff>
      <xdr:row>12</xdr:row>
      <xdr:rowOff>0</xdr:rowOff>
    </xdr:from>
    <xdr:to>
      <xdr:col>35</xdr:col>
      <xdr:colOff>63370</xdr:colOff>
      <xdr:row>17</xdr:row>
      <xdr:rowOff>155511</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5520611" y="2750587"/>
          <a:ext cx="1744825" cy="1321837"/>
        </a:xfrm>
        <a:prstGeom prst="wedgeRectCallout">
          <a:avLst>
            <a:gd name="adj1" fmla="val -45548"/>
            <a:gd name="adj2" fmla="val -9227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Ins="72000" rtlCol="0" anchor="ctr"/>
        <a:lstStyle/>
        <a:p>
          <a:pPr algn="l">
            <a:lnSpc>
              <a:spcPts val="1400"/>
            </a:lnSpc>
          </a:pP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実際にクラブで勤務する時間，日数を記載。運営主体の職員などで他事業と兼務している場合は，実際にクラブで勤務する時間数，日数を記載すること。</a:t>
          </a:r>
          <a:endParaRPr kumimoji="1"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9719</xdr:colOff>
      <xdr:row>0</xdr:row>
      <xdr:rowOff>63177</xdr:rowOff>
    </xdr:from>
    <xdr:to>
      <xdr:col>35</xdr:col>
      <xdr:colOff>58314</xdr:colOff>
      <xdr:row>7</xdr:row>
      <xdr:rowOff>19439</xdr:rowOff>
    </xdr:to>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4995765" y="63177"/>
          <a:ext cx="1589118" cy="1516224"/>
        </a:xfrm>
        <a:prstGeom prst="wedgeRectCallout">
          <a:avLst>
            <a:gd name="adj1" fmla="val -71689"/>
            <a:gd name="adj2" fmla="val -250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rIns="72000" bIns="36000" rtlCol="0" anchor="ctr"/>
        <a:lstStyle/>
        <a:p>
          <a:pPr algn="l">
            <a:lnSpc>
              <a:spcPts val="1400"/>
            </a:lnSpc>
          </a:pP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普段はクラブで勤務していない別事業の職員などが，クラブの職員の休暇に合わせて代替で勤務することを想定している場合には，「臨時」に○を付けてください。</a:t>
          </a:r>
          <a:endParaRPr kumimoji="1" lang="en-US" altLang="ja-JP" sz="800">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800">
              <a:latin typeface="メイリオ" panose="020B0604030504040204" pitchFamily="50" charset="-128"/>
              <a:ea typeface="メイリオ" panose="020B0604030504040204" pitchFamily="50" charset="-128"/>
              <a:cs typeface="メイリオ" panose="020B0604030504040204" pitchFamily="50" charset="-128"/>
            </a:rPr>
            <a:t>アルバイトの場合は「パート」に○を付けてください。</a:t>
          </a:r>
        </a:p>
      </xdr:txBody>
    </xdr:sp>
    <xdr:clientData/>
  </xdr:twoCellAnchor>
  <xdr:twoCellAnchor>
    <xdr:from>
      <xdr:col>23</xdr:col>
      <xdr:colOff>85725</xdr:colOff>
      <xdr:row>40</xdr:row>
      <xdr:rowOff>47625</xdr:rowOff>
    </xdr:from>
    <xdr:to>
      <xdr:col>25</xdr:col>
      <xdr:colOff>19050</xdr:colOff>
      <xdr:row>40</xdr:row>
      <xdr:rowOff>152400</xdr:rowOff>
    </xdr:to>
    <xdr:sp macro="" textlink="">
      <xdr:nvSpPr>
        <xdr:cNvPr id="8" name="円/楕円 7">
          <a:extLst>
            <a:ext uri="{FF2B5EF4-FFF2-40B4-BE49-F238E27FC236}">
              <a16:creationId xmlns:a16="http://schemas.microsoft.com/office/drawing/2014/main" id="{00000000-0008-0000-0400-000008000000}"/>
            </a:ext>
          </a:extLst>
        </xdr:cNvPr>
        <xdr:cNvSpPr/>
      </xdr:nvSpPr>
      <xdr:spPr>
        <a:xfrm>
          <a:off x="4686300" y="7553325"/>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190500</xdr:colOff>
      <xdr:row>45</xdr:row>
      <xdr:rowOff>57150</xdr:rowOff>
    </xdr:from>
    <xdr:to>
      <xdr:col>22</xdr:col>
      <xdr:colOff>123825</xdr:colOff>
      <xdr:row>45</xdr:row>
      <xdr:rowOff>161925</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4191000" y="8705850"/>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45</xdr:row>
      <xdr:rowOff>76200</xdr:rowOff>
    </xdr:from>
    <xdr:to>
      <xdr:col>15</xdr:col>
      <xdr:colOff>38100</xdr:colOff>
      <xdr:row>45</xdr:row>
      <xdr:rowOff>180975</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2705100" y="8724900"/>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44</xdr:row>
      <xdr:rowOff>47625</xdr:rowOff>
    </xdr:from>
    <xdr:to>
      <xdr:col>1</xdr:col>
      <xdr:colOff>133350</xdr:colOff>
      <xdr:row>44</xdr:row>
      <xdr:rowOff>152400</xdr:rowOff>
    </xdr:to>
    <xdr:sp macro="" textlink="">
      <xdr:nvSpPr>
        <xdr:cNvPr id="11" name="円/楕円 10">
          <a:extLst>
            <a:ext uri="{FF2B5EF4-FFF2-40B4-BE49-F238E27FC236}">
              <a16:creationId xmlns:a16="http://schemas.microsoft.com/office/drawing/2014/main" id="{00000000-0008-0000-0400-00000B000000}"/>
            </a:ext>
          </a:extLst>
        </xdr:cNvPr>
        <xdr:cNvSpPr/>
      </xdr:nvSpPr>
      <xdr:spPr>
        <a:xfrm>
          <a:off x="0" y="8467725"/>
          <a:ext cx="333375" cy="10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1069</xdr:colOff>
      <xdr:row>26</xdr:row>
      <xdr:rowOff>150651</xdr:rowOff>
    </xdr:from>
    <xdr:to>
      <xdr:col>34</xdr:col>
      <xdr:colOff>95250</xdr:colOff>
      <xdr:row>37</xdr:row>
      <xdr:rowOff>154780</xdr:rowOff>
    </xdr:to>
    <xdr:sp macro="" textlink="">
      <xdr:nvSpPr>
        <xdr:cNvPr id="12" name="線吹き出し 1 (枠付き) 11">
          <a:extLst>
            <a:ext uri="{FF2B5EF4-FFF2-40B4-BE49-F238E27FC236}">
              <a16:creationId xmlns:a16="http://schemas.microsoft.com/office/drawing/2014/main" id="{00000000-0008-0000-0400-00000C000000}"/>
            </a:ext>
          </a:extLst>
        </xdr:cNvPr>
        <xdr:cNvSpPr/>
      </xdr:nvSpPr>
      <xdr:spPr>
        <a:xfrm>
          <a:off x="370406" y="6050319"/>
          <a:ext cx="6076464" cy="2516592"/>
        </a:xfrm>
        <a:prstGeom prst="borderCallout1">
          <a:avLst>
            <a:gd name="adj1" fmla="val 101644"/>
            <a:gd name="adj2" fmla="val -2803"/>
            <a:gd name="adj3" fmla="val 56412"/>
            <a:gd name="adj4" fmla="val 102"/>
          </a:avLst>
        </a:prstGeom>
        <a:ln>
          <a:solidFill>
            <a:schemeClr val="tx1"/>
          </a:solidFill>
          <a:headEnd type="arrow"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nSpc>
              <a:spcPts val="1400"/>
            </a:lnSpc>
          </a:pPr>
          <a:r>
            <a:rPr kumimoji="1" lang="ja-JP" altLang="ja-JP" sz="9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障がい担当職員は下記の条件を満たす，障がい児専任の職員のこと。他の業務と兼務はできません。</a:t>
          </a:r>
          <a:endParaRPr lang="ja-JP" altLang="ja-JP" sz="900">
            <a:effectLst/>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ja-JP" sz="9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条件：</a:t>
          </a:r>
          <a:r>
            <a:rPr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次のいずれかに該当する者で，最低限，</a:t>
          </a:r>
          <a:r>
            <a:rPr lang="ja-JP" altLang="ja-JP" sz="900" b="1" i="0" u="sng"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週５日（平日３時間，長期８時間程度）勤務するもの。</a:t>
          </a:r>
          <a:endParaRPr lang="ja-JP" altLang="ja-JP" sz="900" b="1">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lang="ja-JP" altLang="en-US"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障がいを有する児童が利用する時間帯は通常保育の２人のほか，さらに１人の専任職員を配置する</a:t>
          </a:r>
          <a:endParaRPr lang="en-US"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lang="en-US"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必要があります。（障がいを有する児童の受入が無い場合も，加配することが加算の条件です）</a:t>
          </a:r>
          <a:endParaRPr lang="en-US"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ア　特別支援学校教員資格等，障がいのある児童に対応するための資格を有している者</a:t>
          </a:r>
          <a:endParaRPr lang="ja-JP" altLang="ja-JP" sz="900">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イ　市が毎年度実施する障がい児研修に必ず参加する者</a:t>
          </a:r>
          <a:endParaRPr lang="ja-JP" altLang="ja-JP" sz="900">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endParaRPr kumimoji="1" lang="en-US"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kumimoji="1"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・最低基準条例に定める児童の支援を行う職員</a:t>
          </a:r>
          <a:r>
            <a:rPr kumimoji="1" lang="ja-JP" altLang="en-US"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（基本配置の職員）</a:t>
          </a:r>
          <a:r>
            <a:rPr kumimoji="1"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を２名配置した上で，更に加配することが条件で，児童の支援を行う職員の勤務時間が足りない場合は障がい担当職員を配置することはできません。</a:t>
          </a:r>
          <a:endParaRPr lang="ja-JP" altLang="ja-JP" sz="900">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kumimoji="1"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基本の職員を</a:t>
          </a:r>
          <a:r>
            <a:rPr kumimoji="1"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２名配置するためには，</a:t>
          </a:r>
          <a:r>
            <a:rPr kumimoji="1" lang="ja-JP" altLang="en-US"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休暇</a:t>
          </a:r>
          <a:r>
            <a:rPr kumimoji="1" lang="ja-JP" altLang="ja-JP" sz="900" b="0" i="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を考慮すると，最低でも３名の職員を雇用することが必要です</a:t>
          </a:r>
          <a:r>
            <a:rPr kumimoji="1" lang="ja-JP" altLang="ja-JP" sz="900" b="0" i="0" baseline="0">
              <a:solidFill>
                <a:schemeClr val="dk1"/>
              </a:solidFill>
              <a:effectLst/>
              <a:latin typeface="+mn-lt"/>
              <a:ea typeface="+mn-ea"/>
              <a:cs typeface="+mn-cs"/>
            </a:rPr>
            <a:t>。</a:t>
          </a:r>
          <a:endParaRPr kumimoji="1" lang="en-US" altLang="ja-JP" sz="900" b="0" i="0" baseline="0">
            <a:solidFill>
              <a:schemeClr val="dk1"/>
            </a:solidFill>
            <a:effectLst/>
            <a:latin typeface="+mn-lt"/>
            <a:ea typeface="+mn-ea"/>
            <a:cs typeface="+mn-cs"/>
          </a:endParaRPr>
        </a:p>
        <a:p>
          <a:pPr>
            <a:lnSpc>
              <a:spcPts val="1400"/>
            </a:lnSpc>
          </a:pPr>
          <a:r>
            <a:rPr kumimoji="1" lang="ja-JP" altLang="en-US" sz="900">
              <a:effectLst/>
              <a:latin typeface="メイリオ" panose="020B0604030504040204" pitchFamily="50" charset="-128"/>
              <a:ea typeface="メイリオ" panose="020B0604030504040204" pitchFamily="50" charset="-128"/>
              <a:cs typeface="メイリオ" panose="020B0604030504040204" pitchFamily="50" charset="-128"/>
            </a:rPr>
            <a:t>・基本の職員配置を満たしていない場合は，障がい担当職員がいても，加配状態にはなっていないため，</a:t>
          </a:r>
          <a:endParaRPr kumimoji="1" lang="en-US" altLang="ja-JP" sz="900">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400"/>
            </a:lnSpc>
          </a:pPr>
          <a:r>
            <a:rPr kumimoji="1" lang="ja-JP" altLang="en-US" sz="900">
              <a:effectLst/>
              <a:latin typeface="メイリオ" panose="020B0604030504040204" pitchFamily="50" charset="-128"/>
              <a:ea typeface="メイリオ" panose="020B0604030504040204" pitchFamily="50" charset="-128"/>
              <a:cs typeface="メイリオ" panose="020B0604030504040204" pitchFamily="50" charset="-128"/>
            </a:rPr>
            <a:t>　障がい児受入の加算ができません。障がい担当職員を実際に加配する月数に応じて加算額を算定します。</a:t>
          </a:r>
          <a:endParaRPr lang="ja-JP" altLang="ja-JP" sz="900">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47625</xdr:colOff>
      <xdr:row>38</xdr:row>
      <xdr:rowOff>28575</xdr:rowOff>
    </xdr:from>
    <xdr:to>
      <xdr:col>15</xdr:col>
      <xdr:colOff>76200</xdr:colOff>
      <xdr:row>39</xdr:row>
      <xdr:rowOff>28575</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47625" y="7077075"/>
          <a:ext cx="3028950" cy="228600"/>
        </a:xfrm>
        <a:prstGeom prst="rect">
          <a:avLst/>
        </a:prstGeom>
        <a:noFill/>
        <a:ln>
          <a:solidFill>
            <a:schemeClr val="tx1"/>
          </a:solidFill>
          <a:prstDash val="lg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131114</xdr:colOff>
      <xdr:row>10</xdr:row>
      <xdr:rowOff>179712</xdr:rowOff>
    </xdr:from>
    <xdr:to>
      <xdr:col>13</xdr:col>
      <xdr:colOff>29158</xdr:colOff>
      <xdr:row>16</xdr:row>
      <xdr:rowOff>184668</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325502" y="2463768"/>
          <a:ext cx="2230697" cy="1404548"/>
        </a:xfrm>
        <a:prstGeom prst="wedgeRectCallout">
          <a:avLst>
            <a:gd name="adj1" fmla="val -39605"/>
            <a:gd name="adj2" fmla="val -8165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900">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900">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月</a:t>
          </a:r>
          <a:r>
            <a:rPr kumimoji="1" lang="en-US" altLang="ja-JP" sz="900">
              <a:latin typeface="メイリオ" panose="020B0604030504040204" pitchFamily="50" charset="-128"/>
              <a:ea typeface="メイリオ" panose="020B0604030504040204" pitchFamily="50" charset="-128"/>
              <a:cs typeface="メイリオ" panose="020B0604030504040204" pitchFamily="50" charset="-128"/>
            </a:rPr>
            <a:t>31</a:t>
          </a: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日をもって，経過措置期間が終了したため，「放課後児童支援員」は認定資格研修を受講済みの者をいい，基礎資格はあるが，研修未受講の者は「補助員」となります。</a:t>
          </a:r>
          <a:endParaRPr kumimoji="1" lang="en-US" altLang="ja-JP" sz="900">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アルバイトの場合も研修未受講の者は「補助員」となります。</a:t>
          </a:r>
          <a:endParaRPr kumimoji="1"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14</xdr:col>
      <xdr:colOff>111774</xdr:colOff>
      <xdr:row>11</xdr:row>
      <xdr:rowOff>170089</xdr:rowOff>
    </xdr:from>
    <xdr:to>
      <xdr:col>24</xdr:col>
      <xdr:colOff>34215</xdr:colOff>
      <xdr:row>15</xdr:row>
      <xdr:rowOff>155510</xdr:rowOff>
    </xdr:to>
    <xdr:sp macro="" textlink="">
      <xdr:nvSpPr>
        <xdr:cNvPr id="17" name="四角形吹き出し 5">
          <a:extLst>
            <a:ext uri="{FF2B5EF4-FFF2-40B4-BE49-F238E27FC236}">
              <a16:creationId xmlns:a16="http://schemas.microsoft.com/office/drawing/2014/main" id="{673C3CA6-AC1F-40FE-8542-870A07755B41}"/>
            </a:ext>
          </a:extLst>
        </xdr:cNvPr>
        <xdr:cNvSpPr/>
      </xdr:nvSpPr>
      <xdr:spPr>
        <a:xfrm>
          <a:off x="2697131" y="2643674"/>
          <a:ext cx="1769125" cy="899043"/>
        </a:xfrm>
        <a:prstGeom prst="wedgeRectCallout">
          <a:avLst>
            <a:gd name="adj1" fmla="val 11314"/>
            <a:gd name="adj2" fmla="val -86873"/>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Ins="72000" rtlCol="0" anchor="ctr"/>
        <a:lstStyle/>
        <a:p>
          <a:pPr algn="l">
            <a:lnSpc>
              <a:spcPts val="1400"/>
            </a:lnSpc>
          </a:pP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放課後児童クラブ開所時間中に他事業にも従事している場合は，兼務に○を付けてください。</a:t>
          </a:r>
        </a:p>
        <a:p>
          <a:pPr algn="l">
            <a:lnSpc>
              <a:spcPts val="1400"/>
            </a:lnSpc>
          </a:pPr>
          <a:r>
            <a:rPr kumimoji="1" lang="ja-JP" altLang="en-US" sz="900">
              <a:latin typeface="メイリオ" panose="020B0604030504040204" pitchFamily="50" charset="-128"/>
              <a:ea typeface="メイリオ" panose="020B0604030504040204" pitchFamily="50" charset="-128"/>
              <a:cs typeface="メイリオ" panose="020B0604030504040204" pitchFamily="50" charset="-128"/>
            </a:rPr>
            <a:t>例）幼稚園との兼務など</a:t>
          </a:r>
          <a:endParaRPr kumimoji="1" lang="en-US" altLang="ja-JP" sz="9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16</xdr:col>
      <xdr:colOff>106912</xdr:colOff>
      <xdr:row>45</xdr:row>
      <xdr:rowOff>34018</xdr:rowOff>
    </xdr:from>
    <xdr:to>
      <xdr:col>18</xdr:col>
      <xdr:colOff>111772</xdr:colOff>
      <xdr:row>45</xdr:row>
      <xdr:rowOff>204106</xdr:rowOff>
    </xdr:to>
    <xdr:sp macro="" textlink="">
      <xdr:nvSpPr>
        <xdr:cNvPr id="18" name="円/楕円 8">
          <a:extLst>
            <a:ext uri="{FF2B5EF4-FFF2-40B4-BE49-F238E27FC236}">
              <a16:creationId xmlns:a16="http://schemas.microsoft.com/office/drawing/2014/main" id="{23972B31-0597-4B17-BBAA-A8E61200D2F1}"/>
            </a:ext>
          </a:extLst>
        </xdr:cNvPr>
        <xdr:cNvSpPr/>
      </xdr:nvSpPr>
      <xdr:spPr>
        <a:xfrm>
          <a:off x="3061606" y="10273394"/>
          <a:ext cx="374197" cy="17008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106913</xdr:colOff>
      <xdr:row>43</xdr:row>
      <xdr:rowOff>155510</xdr:rowOff>
    </xdr:from>
    <xdr:to>
      <xdr:col>18</xdr:col>
      <xdr:colOff>111773</xdr:colOff>
      <xdr:row>44</xdr:row>
      <xdr:rowOff>97193</xdr:rowOff>
    </xdr:to>
    <xdr:sp macro="" textlink="">
      <xdr:nvSpPr>
        <xdr:cNvPr id="19" name="円/楕円 8">
          <a:extLst>
            <a:ext uri="{FF2B5EF4-FFF2-40B4-BE49-F238E27FC236}">
              <a16:creationId xmlns:a16="http://schemas.microsoft.com/office/drawing/2014/main" id="{50BD1120-FFF3-4658-8223-8ADC521FEA0D}"/>
            </a:ext>
          </a:extLst>
        </xdr:cNvPr>
        <xdr:cNvSpPr/>
      </xdr:nvSpPr>
      <xdr:spPr>
        <a:xfrm>
          <a:off x="3061607" y="9938074"/>
          <a:ext cx="374197" cy="17008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170089</xdr:colOff>
      <xdr:row>32</xdr:row>
      <xdr:rowOff>34019</xdr:rowOff>
    </xdr:from>
    <xdr:to>
      <xdr:col>42</xdr:col>
      <xdr:colOff>122464</xdr:colOff>
      <xdr:row>32</xdr:row>
      <xdr:rowOff>231324</xdr:rowOff>
    </xdr:to>
    <xdr:sp macro="" textlink="">
      <xdr:nvSpPr>
        <xdr:cNvPr id="2" name="右中かっこ 1">
          <a:extLst>
            <a:ext uri="{FF2B5EF4-FFF2-40B4-BE49-F238E27FC236}">
              <a16:creationId xmlns:a16="http://schemas.microsoft.com/office/drawing/2014/main" id="{B38EB1AF-0878-4D84-8559-3D36E527320B}"/>
            </a:ext>
          </a:extLst>
        </xdr:cNvPr>
        <xdr:cNvSpPr/>
      </xdr:nvSpPr>
      <xdr:spPr>
        <a:xfrm rot="5400000">
          <a:off x="14978062" y="8386083"/>
          <a:ext cx="187780" cy="15525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2"/>
  <sheetViews>
    <sheetView tabSelected="1" view="pageBreakPreview" zoomScaleNormal="100" zoomScaleSheetLayoutView="100" workbookViewId="0">
      <selection activeCell="AL14" sqref="AL14"/>
    </sheetView>
  </sheetViews>
  <sheetFormatPr defaultColWidth="3.1328125" defaultRowHeight="18" customHeight="1"/>
  <cols>
    <col min="1" max="34" width="2.59765625" style="2" customWidth="1"/>
    <col min="35" max="16384" width="3.1328125" style="2"/>
  </cols>
  <sheetData>
    <row r="1" spans="1:35" ht="24" customHeight="1">
      <c r="B1" s="3"/>
      <c r="C1" s="3"/>
      <c r="D1" s="3"/>
      <c r="E1" s="3"/>
      <c r="F1" s="3"/>
      <c r="G1" s="3"/>
      <c r="H1" s="3"/>
      <c r="I1" s="21"/>
      <c r="J1" s="21"/>
      <c r="K1" s="24"/>
      <c r="L1" s="24"/>
      <c r="N1" s="32" t="s">
        <v>307</v>
      </c>
      <c r="O1" s="33"/>
      <c r="P1" s="310" t="s">
        <v>305</v>
      </c>
      <c r="Q1" s="311"/>
      <c r="R1" s="34" t="s">
        <v>0</v>
      </c>
      <c r="S1" s="30"/>
      <c r="T1" s="24"/>
      <c r="U1" s="1"/>
      <c r="V1" s="3"/>
      <c r="W1" s="3"/>
      <c r="X1" s="3"/>
    </row>
    <row r="2" spans="1:35" ht="23.25" customHeight="1">
      <c r="A2" s="317" t="s">
        <v>1</v>
      </c>
      <c r="B2" s="318"/>
      <c r="C2" s="318"/>
      <c r="D2" s="318"/>
      <c r="E2" s="318"/>
      <c r="F2" s="319"/>
      <c r="G2" s="292" t="s">
        <v>340</v>
      </c>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312"/>
    </row>
    <row r="3" spans="1:35" ht="23.25" customHeight="1">
      <c r="A3" s="320" t="s">
        <v>2</v>
      </c>
      <c r="B3" s="308"/>
      <c r="C3" s="308"/>
      <c r="D3" s="308"/>
      <c r="E3" s="308"/>
      <c r="F3" s="321"/>
      <c r="G3" s="510" t="s">
        <v>249</v>
      </c>
      <c r="H3" s="510"/>
      <c r="I3" s="510"/>
      <c r="J3" s="510"/>
      <c r="K3" s="510"/>
      <c r="L3" s="510"/>
      <c r="M3" s="510"/>
      <c r="N3" s="510"/>
      <c r="O3" s="510"/>
      <c r="P3" s="510"/>
      <c r="Q3" s="510"/>
      <c r="R3" s="510"/>
      <c r="S3" s="510"/>
      <c r="T3" s="510"/>
      <c r="U3" s="510"/>
      <c r="V3" s="510"/>
      <c r="W3" s="510"/>
      <c r="X3" s="510"/>
      <c r="Y3" s="511"/>
      <c r="Z3" s="15" t="s">
        <v>3</v>
      </c>
      <c r="AA3" s="35"/>
      <c r="AB3" s="23"/>
      <c r="AC3" s="512" t="s">
        <v>250</v>
      </c>
      <c r="AD3" s="512"/>
      <c r="AE3" s="512"/>
      <c r="AF3" s="512"/>
      <c r="AG3" s="512"/>
      <c r="AH3" s="512"/>
      <c r="AI3" s="513"/>
    </row>
    <row r="4" spans="1:35" ht="23.25" customHeight="1">
      <c r="A4" s="317" t="s">
        <v>4</v>
      </c>
      <c r="B4" s="318"/>
      <c r="C4" s="318"/>
      <c r="D4" s="318"/>
      <c r="E4" s="318"/>
      <c r="F4" s="319"/>
      <c r="G4" s="514" t="s">
        <v>251</v>
      </c>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6"/>
    </row>
    <row r="5" spans="1:35" ht="23.25" customHeight="1">
      <c r="A5" s="320" t="s">
        <v>2</v>
      </c>
      <c r="B5" s="308"/>
      <c r="C5" s="308"/>
      <c r="D5" s="308"/>
      <c r="E5" s="308"/>
      <c r="F5" s="308"/>
      <c r="G5" s="510" t="s">
        <v>249</v>
      </c>
      <c r="H5" s="510"/>
      <c r="I5" s="510"/>
      <c r="J5" s="510"/>
      <c r="K5" s="510"/>
      <c r="L5" s="510"/>
      <c r="M5" s="510"/>
      <c r="N5" s="510"/>
      <c r="O5" s="510"/>
      <c r="P5" s="510"/>
      <c r="Q5" s="510"/>
      <c r="R5" s="510"/>
      <c r="S5" s="510"/>
      <c r="T5" s="510"/>
      <c r="U5" s="510"/>
      <c r="V5" s="510"/>
      <c r="W5" s="510"/>
      <c r="X5" s="510"/>
      <c r="Y5" s="511"/>
      <c r="Z5" s="15" t="s">
        <v>3</v>
      </c>
      <c r="AA5" s="35"/>
      <c r="AB5" s="23"/>
      <c r="AC5" s="512" t="s">
        <v>250</v>
      </c>
      <c r="AD5" s="512"/>
      <c r="AE5" s="512"/>
      <c r="AF5" s="512"/>
      <c r="AG5" s="512"/>
      <c r="AH5" s="512"/>
      <c r="AI5" s="513"/>
    </row>
    <row r="6" spans="1:35" ht="23.25" customHeight="1">
      <c r="A6" s="296" t="s">
        <v>5</v>
      </c>
      <c r="B6" s="297"/>
      <c r="C6" s="297"/>
      <c r="D6" s="297"/>
      <c r="E6" s="297"/>
      <c r="F6" s="298"/>
      <c r="G6" s="517" t="s">
        <v>252</v>
      </c>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9"/>
    </row>
    <row r="7" spans="1:35" ht="18" customHeight="1">
      <c r="A7" s="41" t="s">
        <v>253</v>
      </c>
    </row>
    <row r="8" spans="1:35" ht="18" customHeight="1">
      <c r="A8" s="296"/>
      <c r="B8" s="297"/>
      <c r="C8" s="297"/>
      <c r="D8" s="297"/>
      <c r="E8" s="297"/>
      <c r="F8" s="298"/>
      <c r="G8" s="316" t="s">
        <v>6</v>
      </c>
      <c r="H8" s="316"/>
      <c r="I8" s="316"/>
      <c r="J8" s="316"/>
      <c r="K8" s="316" t="s">
        <v>7</v>
      </c>
      <c r="L8" s="316"/>
      <c r="M8" s="316"/>
      <c r="N8" s="316"/>
      <c r="O8" s="316" t="s">
        <v>8</v>
      </c>
      <c r="P8" s="316"/>
      <c r="Q8" s="316"/>
      <c r="R8" s="316"/>
      <c r="S8" s="316" t="s">
        <v>9</v>
      </c>
      <c r="T8" s="316"/>
      <c r="U8" s="316"/>
      <c r="V8" s="316"/>
      <c r="W8" s="316" t="s">
        <v>10</v>
      </c>
      <c r="X8" s="316"/>
      <c r="Y8" s="316"/>
      <c r="Z8" s="316"/>
      <c r="AA8" s="316" t="s">
        <v>11</v>
      </c>
      <c r="AB8" s="316"/>
      <c r="AC8" s="316"/>
      <c r="AD8" s="316"/>
      <c r="AE8" s="316" t="s">
        <v>12</v>
      </c>
      <c r="AF8" s="316"/>
      <c r="AG8" s="316"/>
      <c r="AH8" s="316"/>
      <c r="AI8" s="316"/>
    </row>
    <row r="9" spans="1:35" ht="18" customHeight="1">
      <c r="A9" s="296" t="s">
        <v>316</v>
      </c>
      <c r="B9" s="297"/>
      <c r="C9" s="297"/>
      <c r="D9" s="297"/>
      <c r="E9" s="297"/>
      <c r="F9" s="298"/>
      <c r="G9" s="520">
        <v>10</v>
      </c>
      <c r="H9" s="521"/>
      <c r="I9" s="521"/>
      <c r="J9" s="38" t="s">
        <v>15</v>
      </c>
      <c r="K9" s="520">
        <v>11</v>
      </c>
      <c r="L9" s="521"/>
      <c r="M9" s="521"/>
      <c r="N9" s="38" t="s">
        <v>15</v>
      </c>
      <c r="O9" s="520">
        <v>8</v>
      </c>
      <c r="P9" s="521"/>
      <c r="Q9" s="521"/>
      <c r="R9" s="38" t="s">
        <v>15</v>
      </c>
      <c r="S9" s="520">
        <v>5</v>
      </c>
      <c r="T9" s="521"/>
      <c r="U9" s="521"/>
      <c r="V9" s="38" t="s">
        <v>15</v>
      </c>
      <c r="W9" s="520">
        <v>5</v>
      </c>
      <c r="X9" s="521"/>
      <c r="Y9" s="521"/>
      <c r="Z9" s="38" t="s">
        <v>15</v>
      </c>
      <c r="AA9" s="520">
        <v>1</v>
      </c>
      <c r="AB9" s="521"/>
      <c r="AC9" s="521"/>
      <c r="AD9" s="38" t="s">
        <v>15</v>
      </c>
      <c r="AE9" s="522">
        <f>SUM(G9,K9,O9,S9,W9,AA9)</f>
        <v>40</v>
      </c>
      <c r="AF9" s="523"/>
      <c r="AG9" s="523"/>
      <c r="AH9" s="523"/>
      <c r="AI9" s="38" t="s">
        <v>15</v>
      </c>
    </row>
    <row r="10" spans="1:35" ht="18" customHeight="1">
      <c r="A10" s="322" t="s">
        <v>26</v>
      </c>
      <c r="B10" s="323"/>
      <c r="C10" s="323"/>
      <c r="D10" s="323"/>
      <c r="E10" s="323"/>
      <c r="F10" s="324"/>
      <c r="G10" s="296"/>
      <c r="H10" s="297"/>
      <c r="I10" s="297"/>
      <c r="J10" s="38" t="s">
        <v>15</v>
      </c>
      <c r="K10" s="296"/>
      <c r="L10" s="297"/>
      <c r="M10" s="297"/>
      <c r="N10" s="38" t="s">
        <v>15</v>
      </c>
      <c r="O10" s="296"/>
      <c r="P10" s="297"/>
      <c r="Q10" s="297"/>
      <c r="R10" s="38" t="s">
        <v>15</v>
      </c>
      <c r="S10" s="520">
        <v>1</v>
      </c>
      <c r="T10" s="521"/>
      <c r="U10" s="521"/>
      <c r="V10" s="38" t="s">
        <v>15</v>
      </c>
      <c r="W10" s="296"/>
      <c r="X10" s="297"/>
      <c r="Y10" s="297"/>
      <c r="Z10" s="38" t="s">
        <v>15</v>
      </c>
      <c r="AA10" s="296"/>
      <c r="AB10" s="297"/>
      <c r="AC10" s="297"/>
      <c r="AD10" s="38" t="s">
        <v>15</v>
      </c>
      <c r="AE10" s="522">
        <f>SUM(G10,K10,O10,S10,W10,AA10)</f>
        <v>1</v>
      </c>
      <c r="AF10" s="523"/>
      <c r="AG10" s="523"/>
      <c r="AH10" s="523"/>
      <c r="AI10" s="38" t="s">
        <v>15</v>
      </c>
    </row>
    <row r="11" spans="1:35" ht="23.25" customHeight="1">
      <c r="A11" s="296" t="s">
        <v>13</v>
      </c>
      <c r="B11" s="297"/>
      <c r="C11" s="297"/>
      <c r="D11" s="297"/>
      <c r="E11" s="297"/>
      <c r="F11" s="298"/>
      <c r="G11" s="291" t="s">
        <v>254</v>
      </c>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row>
    <row r="12" spans="1:35" ht="12.75" customHeight="1">
      <c r="A12" s="299" t="s">
        <v>14</v>
      </c>
      <c r="B12" s="300"/>
      <c r="C12" s="300"/>
      <c r="D12" s="300"/>
      <c r="E12" s="300"/>
      <c r="F12" s="301"/>
      <c r="G12" s="26"/>
      <c r="H12" s="524">
        <v>1</v>
      </c>
      <c r="I12" s="524"/>
      <c r="J12" s="524"/>
      <c r="K12" s="21"/>
      <c r="L12" s="21"/>
      <c r="M12" s="18"/>
      <c r="N12" s="18"/>
      <c r="O12" s="18"/>
      <c r="P12" s="18"/>
      <c r="Q12" s="18"/>
      <c r="R12" s="18"/>
      <c r="S12" s="39" t="s">
        <v>30</v>
      </c>
      <c r="T12" s="27"/>
      <c r="U12" s="27"/>
      <c r="V12" s="27"/>
      <c r="W12" s="27"/>
      <c r="X12" s="27"/>
      <c r="Y12" s="27"/>
      <c r="Z12" s="27"/>
      <c r="AA12" s="27"/>
      <c r="AB12" s="27"/>
      <c r="AC12" s="27"/>
      <c r="AD12" s="27"/>
      <c r="AE12" s="27"/>
      <c r="AF12" s="27"/>
      <c r="AG12" s="27"/>
      <c r="AH12" s="27"/>
      <c r="AI12" s="22"/>
    </row>
    <row r="13" spans="1:35" ht="12.75" customHeight="1">
      <c r="A13" s="302"/>
      <c r="B13" s="303"/>
      <c r="C13" s="303"/>
      <c r="D13" s="303"/>
      <c r="E13" s="303"/>
      <c r="F13" s="304"/>
      <c r="G13" s="18"/>
      <c r="H13" s="525"/>
      <c r="I13" s="525"/>
      <c r="J13" s="525"/>
      <c r="K13" s="21" t="s">
        <v>15</v>
      </c>
      <c r="L13" s="21"/>
      <c r="M13" s="526">
        <v>1</v>
      </c>
      <c r="N13" s="526"/>
      <c r="O13" s="18"/>
      <c r="P13" s="18"/>
      <c r="Q13" s="18"/>
      <c r="R13" s="18"/>
      <c r="S13" s="39" t="s">
        <v>33</v>
      </c>
      <c r="T13" s="27"/>
      <c r="U13" s="27"/>
      <c r="V13" s="27"/>
      <c r="W13" s="27"/>
      <c r="X13" s="27"/>
      <c r="Y13" s="28"/>
      <c r="Z13" s="27"/>
      <c r="AA13" s="27"/>
      <c r="AB13" s="27"/>
      <c r="AC13" s="27"/>
      <c r="AD13" s="27"/>
      <c r="AE13" s="27"/>
      <c r="AF13" s="31" t="s">
        <v>79</v>
      </c>
      <c r="AG13" s="527">
        <v>1</v>
      </c>
      <c r="AH13" s="31" t="s">
        <v>78</v>
      </c>
      <c r="AI13" s="22"/>
    </row>
    <row r="14" spans="1:35" ht="12.75" customHeight="1">
      <c r="A14" s="302"/>
      <c r="B14" s="303"/>
      <c r="C14" s="303"/>
      <c r="D14" s="303"/>
      <c r="E14" s="303"/>
      <c r="F14" s="304"/>
      <c r="G14" s="18" t="s">
        <v>82</v>
      </c>
      <c r="H14" s="20"/>
      <c r="I14" s="20"/>
      <c r="J14" s="20"/>
      <c r="K14" s="21"/>
      <c r="L14" s="21"/>
      <c r="M14" s="526"/>
      <c r="N14" s="526"/>
      <c r="O14" s="18" t="s">
        <v>78</v>
      </c>
      <c r="P14" s="18"/>
      <c r="Q14" s="18"/>
      <c r="R14" s="18"/>
      <c r="S14" s="39" t="s">
        <v>31</v>
      </c>
      <c r="T14" s="27"/>
      <c r="U14" s="27"/>
      <c r="V14" s="27"/>
      <c r="W14" s="27"/>
      <c r="X14" s="27"/>
      <c r="Y14" s="27"/>
      <c r="Z14" s="27"/>
      <c r="AA14" s="27"/>
      <c r="AB14" s="27"/>
      <c r="AC14" s="27"/>
      <c r="AD14" s="27"/>
      <c r="AE14" s="27"/>
      <c r="AF14" s="31" t="s">
        <v>79</v>
      </c>
      <c r="AG14" s="31"/>
      <c r="AH14" s="31" t="s">
        <v>78</v>
      </c>
      <c r="AI14" s="22"/>
    </row>
    <row r="15" spans="1:35" ht="12.75" customHeight="1">
      <c r="A15" s="305"/>
      <c r="B15" s="306"/>
      <c r="C15" s="306"/>
      <c r="D15" s="306"/>
      <c r="E15" s="306"/>
      <c r="F15" s="307"/>
      <c r="G15" s="18"/>
      <c r="Q15" s="8"/>
      <c r="R15" s="8"/>
      <c r="S15" s="40" t="s">
        <v>32</v>
      </c>
      <c r="T15" s="29"/>
      <c r="U15" s="29"/>
      <c r="V15" s="29"/>
      <c r="W15" s="29"/>
      <c r="X15" s="29"/>
      <c r="Y15" s="29"/>
      <c r="Z15" s="29"/>
      <c r="AA15" s="29"/>
      <c r="AB15" s="29"/>
      <c r="AC15" s="29"/>
      <c r="AD15" s="29"/>
      <c r="AE15" s="29"/>
      <c r="AF15" s="31" t="s">
        <v>79</v>
      </c>
      <c r="AG15" s="31"/>
      <c r="AH15" s="31" t="s">
        <v>78</v>
      </c>
      <c r="AI15" s="9"/>
    </row>
    <row r="16" spans="1:35" ht="23.25" customHeight="1">
      <c r="A16" s="296" t="s">
        <v>16</v>
      </c>
      <c r="B16" s="297"/>
      <c r="C16" s="297"/>
      <c r="D16" s="297"/>
      <c r="E16" s="297"/>
      <c r="F16" s="298"/>
      <c r="G16" s="19" t="s">
        <v>28</v>
      </c>
      <c r="H16" s="10"/>
      <c r="I16" s="10"/>
      <c r="J16" s="521">
        <v>40</v>
      </c>
      <c r="K16" s="521"/>
      <c r="L16" s="11" t="s">
        <v>15</v>
      </c>
      <c r="M16" s="11"/>
      <c r="N16" s="11"/>
      <c r="O16" s="11" t="s">
        <v>29</v>
      </c>
      <c r="P16" s="11"/>
      <c r="Q16" s="11"/>
      <c r="R16" s="11"/>
      <c r="S16" s="11"/>
      <c r="T16" s="11"/>
      <c r="U16" s="11"/>
      <c r="V16" s="10"/>
      <c r="W16" s="521">
        <v>4</v>
      </c>
      <c r="X16" s="521"/>
      <c r="Y16" s="11" t="s">
        <v>34</v>
      </c>
      <c r="Z16" s="11"/>
      <c r="AA16" s="11"/>
      <c r="AB16" s="11"/>
      <c r="AC16" s="11"/>
      <c r="AD16" s="11"/>
      <c r="AE16" s="11"/>
      <c r="AF16" s="11"/>
      <c r="AG16" s="11"/>
      <c r="AH16" s="11"/>
      <c r="AI16" s="12"/>
    </row>
    <row r="17" spans="1:35" ht="18" customHeight="1">
      <c r="A17" s="41" t="s">
        <v>222</v>
      </c>
      <c r="H17" s="47"/>
    </row>
    <row r="18" spans="1:35" ht="23.25" customHeight="1">
      <c r="A18" s="347"/>
      <c r="B18" s="348"/>
      <c r="C18" s="348"/>
      <c r="D18" s="348"/>
      <c r="E18" s="349"/>
      <c r="F18" s="296" t="s">
        <v>223</v>
      </c>
      <c r="G18" s="297"/>
      <c r="H18" s="297"/>
      <c r="I18" s="297"/>
      <c r="J18" s="297"/>
      <c r="K18" s="298"/>
      <c r="L18" s="296" t="s">
        <v>213</v>
      </c>
      <c r="M18" s="297"/>
      <c r="N18" s="297"/>
      <c r="O18" s="297"/>
      <c r="P18" s="297"/>
      <c r="Q18" s="298"/>
      <c r="R18" s="296" t="s">
        <v>214</v>
      </c>
      <c r="S18" s="297"/>
      <c r="T18" s="297"/>
      <c r="U18" s="297"/>
      <c r="V18" s="297"/>
      <c r="W18" s="298"/>
      <c r="X18" s="296" t="s">
        <v>220</v>
      </c>
      <c r="Y18" s="297"/>
      <c r="Z18" s="297"/>
      <c r="AA18" s="297"/>
      <c r="AB18" s="297"/>
      <c r="AC18" s="298"/>
      <c r="AD18" s="296" t="s">
        <v>219</v>
      </c>
      <c r="AE18" s="297"/>
      <c r="AF18" s="297"/>
      <c r="AG18" s="297"/>
      <c r="AH18" s="297"/>
      <c r="AI18" s="298"/>
    </row>
    <row r="19" spans="1:35" ht="19.5" customHeight="1">
      <c r="A19" s="296" t="s">
        <v>211</v>
      </c>
      <c r="B19" s="297"/>
      <c r="C19" s="297"/>
      <c r="D19" s="297"/>
      <c r="E19" s="298"/>
      <c r="F19" s="520">
        <v>12</v>
      </c>
      <c r="G19" s="521"/>
      <c r="H19" s="133" t="s">
        <v>215</v>
      </c>
      <c r="I19" s="528" t="s">
        <v>255</v>
      </c>
      <c r="J19" s="528"/>
      <c r="K19" s="133" t="s">
        <v>216</v>
      </c>
      <c r="L19" s="520">
        <v>8</v>
      </c>
      <c r="M19" s="521"/>
      <c r="N19" s="133" t="s">
        <v>215</v>
      </c>
      <c r="O19" s="528" t="s">
        <v>256</v>
      </c>
      <c r="P19" s="528"/>
      <c r="Q19" s="133" t="s">
        <v>216</v>
      </c>
      <c r="R19" s="520">
        <v>8</v>
      </c>
      <c r="S19" s="521"/>
      <c r="T19" s="133" t="s">
        <v>215</v>
      </c>
      <c r="U19" s="528" t="s">
        <v>256</v>
      </c>
      <c r="V19" s="528"/>
      <c r="W19" s="133" t="s">
        <v>216</v>
      </c>
      <c r="X19" s="529">
        <v>8</v>
      </c>
      <c r="Y19" s="530"/>
      <c r="Z19" s="133" t="s">
        <v>215</v>
      </c>
      <c r="AA19" s="528" t="s">
        <v>266</v>
      </c>
      <c r="AB19" s="528"/>
      <c r="AC19" s="133" t="s">
        <v>216</v>
      </c>
      <c r="AD19" s="344"/>
      <c r="AE19" s="345"/>
      <c r="AF19" s="345"/>
      <c r="AG19" s="345"/>
      <c r="AH19" s="345"/>
      <c r="AI19" s="346"/>
    </row>
    <row r="20" spans="1:35" ht="19.5" customHeight="1">
      <c r="A20" s="296" t="s">
        <v>212</v>
      </c>
      <c r="B20" s="297"/>
      <c r="C20" s="297"/>
      <c r="D20" s="297"/>
      <c r="E20" s="298"/>
      <c r="F20" s="520">
        <v>19</v>
      </c>
      <c r="G20" s="521"/>
      <c r="H20" s="133" t="s">
        <v>215</v>
      </c>
      <c r="I20" s="528" t="s">
        <v>255</v>
      </c>
      <c r="J20" s="528"/>
      <c r="K20" s="133" t="s">
        <v>216</v>
      </c>
      <c r="L20" s="520">
        <v>19</v>
      </c>
      <c r="M20" s="521"/>
      <c r="N20" s="133" t="s">
        <v>215</v>
      </c>
      <c r="O20" s="528" t="s">
        <v>255</v>
      </c>
      <c r="P20" s="528"/>
      <c r="Q20" s="133" t="s">
        <v>216</v>
      </c>
      <c r="R20" s="520">
        <v>19</v>
      </c>
      <c r="S20" s="521"/>
      <c r="T20" s="133" t="s">
        <v>215</v>
      </c>
      <c r="U20" s="528" t="s">
        <v>255</v>
      </c>
      <c r="V20" s="528"/>
      <c r="W20" s="133" t="s">
        <v>216</v>
      </c>
      <c r="X20" s="520">
        <v>16</v>
      </c>
      <c r="Y20" s="521"/>
      <c r="Z20" s="133" t="s">
        <v>215</v>
      </c>
      <c r="AA20" s="528" t="s">
        <v>267</v>
      </c>
      <c r="AB20" s="528"/>
      <c r="AC20" s="133" t="s">
        <v>216</v>
      </c>
      <c r="AD20" s="344"/>
      <c r="AE20" s="345"/>
      <c r="AF20" s="345"/>
      <c r="AG20" s="345"/>
      <c r="AH20" s="345"/>
      <c r="AI20" s="346"/>
    </row>
    <row r="21" spans="1:35" ht="19.5" customHeight="1">
      <c r="A21" s="296" t="s">
        <v>217</v>
      </c>
      <c r="B21" s="297"/>
      <c r="C21" s="297"/>
      <c r="D21" s="297"/>
      <c r="E21" s="298"/>
      <c r="F21" s="531">
        <v>204</v>
      </c>
      <c r="G21" s="532"/>
      <c r="H21" s="532"/>
      <c r="I21" s="532"/>
      <c r="J21" s="532"/>
      <c r="K21" s="14" t="s">
        <v>17</v>
      </c>
      <c r="L21" s="531">
        <v>48</v>
      </c>
      <c r="M21" s="532"/>
      <c r="N21" s="532"/>
      <c r="O21" s="532"/>
      <c r="P21" s="532"/>
      <c r="Q21" s="14" t="s">
        <v>218</v>
      </c>
      <c r="R21" s="531">
        <v>35</v>
      </c>
      <c r="S21" s="532"/>
      <c r="T21" s="532"/>
      <c r="U21" s="532"/>
      <c r="V21" s="532"/>
      <c r="W21" s="14" t="s">
        <v>218</v>
      </c>
      <c r="X21" s="531">
        <v>2</v>
      </c>
      <c r="Y21" s="532"/>
      <c r="Z21" s="532"/>
      <c r="AA21" s="532"/>
      <c r="AB21" s="532"/>
      <c r="AC21" s="14" t="s">
        <v>218</v>
      </c>
      <c r="AD21" s="531">
        <f>F21+L21+R21+X21</f>
        <v>289</v>
      </c>
      <c r="AE21" s="532"/>
      <c r="AF21" s="532"/>
      <c r="AG21" s="532"/>
      <c r="AH21" s="532"/>
      <c r="AI21" s="38" t="s">
        <v>218</v>
      </c>
    </row>
    <row r="22" spans="1:35" ht="23.25" customHeight="1">
      <c r="A22" s="41" t="s">
        <v>19</v>
      </c>
      <c r="V22" s="124"/>
    </row>
    <row r="23" spans="1:35" ht="23.25" customHeight="1">
      <c r="A23" s="330" t="s">
        <v>25</v>
      </c>
      <c r="B23" s="331"/>
      <c r="C23" s="331"/>
      <c r="D23" s="331"/>
      <c r="E23" s="332"/>
      <c r="F23" s="13" t="s">
        <v>20</v>
      </c>
      <c r="G23" s="133"/>
      <c r="H23" s="183"/>
      <c r="I23" s="183"/>
      <c r="J23" s="183"/>
      <c r="K23" s="183"/>
      <c r="L23" s="183"/>
      <c r="M23" s="533">
        <v>4</v>
      </c>
      <c r="N23" s="533"/>
      <c r="O23" s="183" t="s">
        <v>15</v>
      </c>
      <c r="P23" s="183" t="s">
        <v>22</v>
      </c>
      <c r="Q23" s="183"/>
      <c r="R23" s="183"/>
      <c r="S23" s="183"/>
      <c r="T23" s="533">
        <v>2</v>
      </c>
      <c r="U23" s="533"/>
      <c r="V23" s="183" t="s">
        <v>15</v>
      </c>
      <c r="W23" s="183" t="s">
        <v>23</v>
      </c>
      <c r="X23" s="183"/>
      <c r="Y23" s="183"/>
      <c r="Z23" s="533">
        <v>1</v>
      </c>
      <c r="AA23" s="533"/>
      <c r="AB23" s="183" t="s">
        <v>260</v>
      </c>
      <c r="AC23" s="183"/>
      <c r="AD23" s="183"/>
      <c r="AE23" s="183"/>
      <c r="AF23" s="533">
        <v>1</v>
      </c>
      <c r="AG23" s="533"/>
      <c r="AH23" s="183" t="s">
        <v>261</v>
      </c>
      <c r="AI23" s="132"/>
    </row>
    <row r="24" spans="1:35" ht="23.25" customHeight="1">
      <c r="A24" s="340"/>
      <c r="B24" s="341"/>
      <c r="C24" s="341"/>
      <c r="D24" s="341"/>
      <c r="E24" s="342"/>
      <c r="F24" s="13" t="s">
        <v>21</v>
      </c>
      <c r="G24" s="133"/>
      <c r="H24" s="183"/>
      <c r="I24" s="183"/>
      <c r="J24" s="183"/>
      <c r="K24" s="183"/>
      <c r="L24" s="183"/>
      <c r="M24" s="533">
        <v>2</v>
      </c>
      <c r="N24" s="533"/>
      <c r="O24" s="182" t="s">
        <v>15</v>
      </c>
      <c r="P24" s="183" t="s">
        <v>22</v>
      </c>
      <c r="Q24" s="183"/>
      <c r="R24" s="183"/>
      <c r="S24" s="183"/>
      <c r="T24" s="533">
        <v>0</v>
      </c>
      <c r="U24" s="533"/>
      <c r="V24" s="183" t="s">
        <v>15</v>
      </c>
      <c r="W24" s="183" t="s">
        <v>23</v>
      </c>
      <c r="X24" s="183"/>
      <c r="Y24" s="183"/>
      <c r="Z24" s="533">
        <v>1</v>
      </c>
      <c r="AA24" s="533"/>
      <c r="AB24" s="183" t="s">
        <v>260</v>
      </c>
      <c r="AC24" s="183"/>
      <c r="AD24" s="183"/>
      <c r="AE24" s="183"/>
      <c r="AF24" s="326"/>
      <c r="AG24" s="326"/>
      <c r="AH24" s="183" t="s">
        <v>261</v>
      </c>
      <c r="AI24" s="132"/>
    </row>
    <row r="25" spans="1:35" ht="23.25" customHeight="1">
      <c r="A25" s="343"/>
      <c r="B25" s="334"/>
      <c r="C25" s="334"/>
      <c r="D25" s="334"/>
      <c r="E25" s="335"/>
      <c r="F25" s="13" t="s">
        <v>80</v>
      </c>
      <c r="G25" s="133"/>
      <c r="H25" s="183"/>
      <c r="I25" s="183" t="s">
        <v>268</v>
      </c>
      <c r="J25" s="183"/>
      <c r="K25" s="183"/>
      <c r="L25" s="183"/>
      <c r="M25" s="326"/>
      <c r="N25" s="326"/>
      <c r="O25" s="183" t="s">
        <v>15</v>
      </c>
      <c r="P25" s="183" t="s">
        <v>22</v>
      </c>
      <c r="Q25" s="183"/>
      <c r="R25" s="183"/>
      <c r="S25" s="183"/>
      <c r="T25" s="326"/>
      <c r="U25" s="326"/>
      <c r="V25" s="183" t="s">
        <v>15</v>
      </c>
      <c r="W25" s="183" t="s">
        <v>23</v>
      </c>
      <c r="X25" s="183"/>
      <c r="Y25" s="183"/>
      <c r="Z25" s="533">
        <v>1</v>
      </c>
      <c r="AA25" s="533"/>
      <c r="AB25" s="183" t="s">
        <v>260</v>
      </c>
      <c r="AC25" s="183"/>
      <c r="AD25" s="183"/>
      <c r="AE25" s="183"/>
      <c r="AF25" s="326"/>
      <c r="AG25" s="326"/>
      <c r="AH25" s="183" t="s">
        <v>261</v>
      </c>
      <c r="AI25" s="132"/>
    </row>
    <row r="26" spans="1:35" ht="23.25" customHeight="1">
      <c r="A26" s="17" t="s">
        <v>27</v>
      </c>
      <c r="B26" s="6"/>
      <c r="C26" s="6"/>
      <c r="D26" s="6"/>
      <c r="E26" s="6"/>
      <c r="F26" s="6"/>
      <c r="G26" s="6"/>
      <c r="H26" s="6"/>
      <c r="I26" s="6"/>
      <c r="J26" s="6"/>
      <c r="K26" s="6"/>
      <c r="L26" s="6"/>
      <c r="M26" s="6"/>
      <c r="P26" s="6"/>
      <c r="Q26" s="6"/>
      <c r="R26" s="6"/>
      <c r="S26" s="6"/>
      <c r="T26" s="6"/>
      <c r="U26" s="6"/>
      <c r="V26" s="6"/>
      <c r="W26" s="6"/>
      <c r="X26" s="6"/>
      <c r="Y26" s="6"/>
      <c r="Z26" s="6"/>
      <c r="AA26" s="6"/>
      <c r="AB26" s="6"/>
      <c r="AC26" s="6"/>
      <c r="AD26" s="6"/>
      <c r="AE26" s="6"/>
      <c r="AF26" s="6"/>
      <c r="AG26" s="6"/>
      <c r="AH26" s="6"/>
      <c r="AI26" s="7"/>
    </row>
    <row r="27" spans="1:35" ht="23.25" customHeight="1">
      <c r="A27" s="534">
        <v>2</v>
      </c>
      <c r="B27" s="535"/>
      <c r="C27" s="535"/>
      <c r="D27" s="535"/>
      <c r="E27" s="8" t="s">
        <v>15</v>
      </c>
      <c r="F27" s="8" t="s">
        <v>81</v>
      </c>
      <c r="G27" s="8"/>
      <c r="H27" s="8"/>
      <c r="I27" s="8"/>
      <c r="J27" s="8"/>
      <c r="K27" s="8"/>
      <c r="L27" s="536">
        <v>3</v>
      </c>
      <c r="M27" s="536"/>
      <c r="N27" s="8" t="s">
        <v>35</v>
      </c>
      <c r="O27" s="8"/>
      <c r="P27" s="8"/>
      <c r="Q27" s="8"/>
      <c r="R27" s="8"/>
      <c r="S27" s="536">
        <v>8</v>
      </c>
      <c r="T27" s="536"/>
      <c r="U27" s="8" t="s">
        <v>314</v>
      </c>
      <c r="V27" s="8"/>
      <c r="W27" s="8"/>
      <c r="X27" s="8"/>
      <c r="Y27" s="8"/>
      <c r="Z27" s="8"/>
      <c r="AA27" s="8"/>
      <c r="AB27" s="8"/>
      <c r="AC27" s="8"/>
      <c r="AD27" s="8"/>
      <c r="AE27" s="8"/>
      <c r="AF27" s="8"/>
      <c r="AG27" s="8"/>
      <c r="AH27" s="8"/>
      <c r="AI27" s="9"/>
    </row>
    <row r="28" spans="1:35" ht="23.25" customHeight="1">
      <c r="A28" s="41" t="s">
        <v>24</v>
      </c>
    </row>
    <row r="29" spans="1:35" ht="18" customHeight="1">
      <c r="A29" s="330" t="s">
        <v>202</v>
      </c>
      <c r="B29" s="331"/>
      <c r="C29" s="331"/>
      <c r="D29" s="331"/>
      <c r="E29" s="332"/>
      <c r="F29" s="25" t="s">
        <v>198</v>
      </c>
      <c r="G29" s="5"/>
      <c r="H29" s="5"/>
      <c r="I29" s="5"/>
      <c r="J29" s="5"/>
      <c r="K29" s="5"/>
      <c r="L29" s="5"/>
      <c r="M29" s="5"/>
      <c r="N29" s="5"/>
      <c r="O29" s="5"/>
      <c r="P29" s="5"/>
      <c r="Q29" s="5" t="s">
        <v>197</v>
      </c>
      <c r="R29" s="5"/>
      <c r="S29" s="5"/>
      <c r="T29" s="5"/>
      <c r="U29" s="5"/>
      <c r="V29" s="5"/>
      <c r="W29" s="5"/>
      <c r="X29" s="5"/>
      <c r="Y29" s="5"/>
      <c r="Z29" s="5"/>
      <c r="AA29" s="5"/>
      <c r="AB29" s="5"/>
      <c r="AC29" s="5"/>
      <c r="AD29" s="5"/>
      <c r="AE29" s="5"/>
      <c r="AF29" s="5"/>
      <c r="AG29" s="5"/>
      <c r="AH29" s="5"/>
      <c r="AI29" s="7"/>
    </row>
    <row r="30" spans="1:35" ht="18" customHeight="1">
      <c r="A30" s="333"/>
      <c r="B30" s="334"/>
      <c r="C30" s="334"/>
      <c r="D30" s="334"/>
      <c r="E30" s="335"/>
      <c r="F30" s="23" t="s">
        <v>199</v>
      </c>
      <c r="G30" s="4"/>
      <c r="H30" s="4"/>
      <c r="I30" s="4"/>
      <c r="J30" s="4"/>
      <c r="K30" s="4"/>
      <c r="L30" s="4"/>
      <c r="M30" s="4"/>
      <c r="N30" s="4"/>
      <c r="O30" s="4" t="s">
        <v>200</v>
      </c>
      <c r="P30" s="4"/>
      <c r="Q30" s="4"/>
      <c r="R30" s="4"/>
      <c r="S30" s="4"/>
      <c r="T30" s="4"/>
      <c r="U30" s="4"/>
      <c r="V30" s="4" t="s">
        <v>201</v>
      </c>
      <c r="W30" s="4"/>
      <c r="X30" s="4"/>
      <c r="Y30" s="4"/>
      <c r="Z30" s="4"/>
      <c r="AA30" s="4"/>
      <c r="AB30" s="4"/>
      <c r="AC30" s="4"/>
      <c r="AD30" s="309"/>
      <c r="AE30" s="309"/>
      <c r="AF30" s="309"/>
      <c r="AG30" s="309"/>
      <c r="AH30" s="112"/>
      <c r="AI30" s="36"/>
    </row>
    <row r="31" spans="1:35" ht="23.25" customHeight="1">
      <c r="A31" s="43" t="s">
        <v>39</v>
      </c>
    </row>
    <row r="32" spans="1:35" ht="18" customHeight="1">
      <c r="A32" s="292" t="s">
        <v>40</v>
      </c>
      <c r="B32" s="293"/>
      <c r="C32" s="293"/>
      <c r="D32" s="293"/>
      <c r="E32" s="293"/>
      <c r="F32" s="537">
        <v>10000</v>
      </c>
      <c r="G32" s="537"/>
      <c r="H32" s="537"/>
      <c r="I32" s="537"/>
      <c r="J32" s="537"/>
      <c r="K32" s="537"/>
      <c r="L32" s="318" t="s">
        <v>38</v>
      </c>
      <c r="M32" s="319"/>
      <c r="N32" s="336" t="s">
        <v>42</v>
      </c>
      <c r="O32" s="337"/>
      <c r="P32" s="337"/>
      <c r="Q32" s="541">
        <v>2000</v>
      </c>
      <c r="R32" s="541"/>
      <c r="S32" s="541"/>
      <c r="T32" s="541"/>
      <c r="U32" s="541"/>
      <c r="V32" s="541"/>
      <c r="W32" s="314" t="s">
        <v>38</v>
      </c>
      <c r="X32" s="315"/>
      <c r="Y32" s="292" t="s">
        <v>43</v>
      </c>
      <c r="Z32" s="293"/>
      <c r="AA32" s="293"/>
      <c r="AB32" s="293"/>
      <c r="AC32" s="537">
        <v>700</v>
      </c>
      <c r="AD32" s="537"/>
      <c r="AE32" s="537"/>
      <c r="AF32" s="537"/>
      <c r="AG32" s="537"/>
      <c r="AH32" s="318" t="s">
        <v>38</v>
      </c>
      <c r="AI32" s="319"/>
    </row>
    <row r="33" spans="1:35" ht="18" customHeight="1">
      <c r="A33" s="294"/>
      <c r="B33" s="295"/>
      <c r="C33" s="295"/>
      <c r="D33" s="295"/>
      <c r="E33" s="295"/>
      <c r="F33" s="538"/>
      <c r="G33" s="538"/>
      <c r="H33" s="538"/>
      <c r="I33" s="538"/>
      <c r="J33" s="538"/>
      <c r="K33" s="538"/>
      <c r="L33" s="308"/>
      <c r="M33" s="321"/>
      <c r="N33" s="336" t="s">
        <v>237</v>
      </c>
      <c r="O33" s="337"/>
      <c r="P33" s="337"/>
      <c r="Q33" s="521">
        <v>500</v>
      </c>
      <c r="R33" s="521"/>
      <c r="S33" s="521"/>
      <c r="T33" s="521"/>
      <c r="U33" s="521"/>
      <c r="V33" s="521"/>
      <c r="W33" s="314" t="s">
        <v>257</v>
      </c>
      <c r="X33" s="315"/>
      <c r="Y33" s="294"/>
      <c r="Z33" s="295"/>
      <c r="AA33" s="295"/>
      <c r="AB33" s="295"/>
      <c r="AC33" s="538"/>
      <c r="AD33" s="538"/>
      <c r="AE33" s="538"/>
      <c r="AF33" s="538"/>
      <c r="AG33" s="538"/>
      <c r="AH33" s="308"/>
      <c r="AI33" s="321"/>
    </row>
    <row r="34" spans="1:35" ht="17.25" customHeight="1">
      <c r="A34" s="292" t="s">
        <v>153</v>
      </c>
      <c r="B34" s="293"/>
      <c r="C34" s="293"/>
      <c r="D34" s="293"/>
      <c r="E34" s="293"/>
      <c r="F34" s="539">
        <v>2000</v>
      </c>
      <c r="G34" s="539"/>
      <c r="H34" s="539"/>
      <c r="I34" s="539"/>
      <c r="J34" s="539"/>
      <c r="K34" s="539"/>
      <c r="L34" s="293" t="s">
        <v>37</v>
      </c>
      <c r="M34" s="312"/>
      <c r="N34" s="292" t="s">
        <v>41</v>
      </c>
      <c r="O34" s="293"/>
      <c r="P34" s="293"/>
      <c r="Q34" s="542">
        <v>2000</v>
      </c>
      <c r="R34" s="542"/>
      <c r="S34" s="542"/>
      <c r="T34" s="542"/>
      <c r="U34" s="542"/>
      <c r="V34" s="542"/>
      <c r="W34" s="293" t="s">
        <v>37</v>
      </c>
      <c r="X34" s="312"/>
      <c r="Y34" s="292" t="s">
        <v>44</v>
      </c>
      <c r="Z34" s="293"/>
      <c r="AA34" s="293"/>
      <c r="AB34" s="293"/>
      <c r="AC34" s="539">
        <v>800</v>
      </c>
      <c r="AD34" s="539"/>
      <c r="AE34" s="539"/>
      <c r="AF34" s="539"/>
      <c r="AG34" s="539"/>
      <c r="AH34" s="293" t="s">
        <v>37</v>
      </c>
      <c r="AI34" s="312"/>
    </row>
    <row r="35" spans="1:35" ht="11.25" customHeight="1">
      <c r="A35" s="294"/>
      <c r="B35" s="295"/>
      <c r="C35" s="295"/>
      <c r="D35" s="295"/>
      <c r="E35" s="295"/>
      <c r="F35" s="540"/>
      <c r="G35" s="540"/>
      <c r="H35" s="540"/>
      <c r="I35" s="540"/>
      <c r="J35" s="540"/>
      <c r="K35" s="540"/>
      <c r="L35" s="295"/>
      <c r="M35" s="313"/>
      <c r="N35" s="294"/>
      <c r="O35" s="295"/>
      <c r="P35" s="295"/>
      <c r="Q35" s="338" t="s">
        <v>45</v>
      </c>
      <c r="R35" s="338"/>
      <c r="S35" s="338"/>
      <c r="T35" s="338"/>
      <c r="U35" s="338"/>
      <c r="V35" s="338"/>
      <c r="W35" s="338"/>
      <c r="X35" s="339"/>
      <c r="Y35" s="294"/>
      <c r="Z35" s="295"/>
      <c r="AA35" s="295"/>
      <c r="AB35" s="295"/>
      <c r="AC35" s="540"/>
      <c r="AD35" s="540"/>
      <c r="AE35" s="540"/>
      <c r="AF35" s="540"/>
      <c r="AG35" s="540"/>
      <c r="AH35" s="295"/>
      <c r="AI35" s="313"/>
    </row>
    <row r="36" spans="1:35" ht="21.75" customHeight="1">
      <c r="A36" s="25" t="s">
        <v>46</v>
      </c>
      <c r="B36" s="5"/>
      <c r="C36" s="5"/>
      <c r="D36" s="5"/>
      <c r="E36" s="5"/>
      <c r="F36" s="37"/>
      <c r="G36" s="37"/>
      <c r="H36" s="37"/>
      <c r="I36" s="37"/>
      <c r="J36" s="37"/>
      <c r="K36" s="16"/>
      <c r="L36" s="16"/>
      <c r="M36" s="16"/>
      <c r="N36" s="16"/>
      <c r="O36" s="16"/>
      <c r="P36" s="16"/>
      <c r="Q36" s="6"/>
      <c r="R36" s="6"/>
      <c r="S36" s="6"/>
      <c r="T36" s="6"/>
      <c r="U36" s="6"/>
      <c r="V36" s="6"/>
      <c r="W36" s="6"/>
      <c r="X36" s="6"/>
      <c r="Y36" s="6"/>
      <c r="Z36" s="6"/>
      <c r="AA36" s="6"/>
      <c r="AB36" s="5"/>
      <c r="AC36" s="5"/>
      <c r="AD36" s="5"/>
      <c r="AE36" s="5"/>
      <c r="AF36" s="5"/>
      <c r="AG36" s="6"/>
      <c r="AH36" s="6"/>
      <c r="AI36" s="7"/>
    </row>
    <row r="37" spans="1:35" ht="21.75" customHeight="1">
      <c r="A37" s="543" t="s">
        <v>258</v>
      </c>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5"/>
    </row>
    <row r="38" spans="1:35" ht="17.25" customHeight="1">
      <c r="A38" s="546"/>
      <c r="B38" s="547"/>
      <c r="C38" s="547"/>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8"/>
    </row>
    <row r="39" spans="1:35" ht="17.25" customHeight="1">
      <c r="A39" s="325" t="s">
        <v>154</v>
      </c>
      <c r="B39" s="326"/>
      <c r="C39" s="326"/>
      <c r="D39" s="326"/>
      <c r="E39" s="327"/>
      <c r="F39" s="39" t="s">
        <v>47</v>
      </c>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22"/>
    </row>
    <row r="40" spans="1:35" ht="17.25" customHeight="1">
      <c r="A40" s="325"/>
      <c r="B40" s="326"/>
      <c r="C40" s="326"/>
      <c r="D40" s="326"/>
      <c r="E40" s="327"/>
      <c r="F40" s="27" t="s">
        <v>48</v>
      </c>
      <c r="G40" s="27"/>
      <c r="H40" s="27"/>
      <c r="I40" s="27"/>
      <c r="J40" s="27"/>
      <c r="K40" s="27"/>
      <c r="L40" s="549">
        <v>8000</v>
      </c>
      <c r="M40" s="549"/>
      <c r="N40" s="549"/>
      <c r="O40" s="549"/>
      <c r="P40" s="27" t="s">
        <v>50</v>
      </c>
      <c r="Q40" s="27"/>
      <c r="R40" s="27" t="s">
        <v>51</v>
      </c>
      <c r="S40" s="27"/>
      <c r="T40" s="27"/>
      <c r="U40" s="27"/>
      <c r="V40" s="27"/>
      <c r="W40" s="27"/>
      <c r="X40" s="27"/>
      <c r="Y40" s="28"/>
      <c r="Z40" s="550">
        <v>8000</v>
      </c>
      <c r="AA40" s="550"/>
      <c r="AB40" s="550"/>
      <c r="AC40" s="550"/>
      <c r="AD40" s="27" t="s">
        <v>259</v>
      </c>
      <c r="AE40" s="27"/>
      <c r="AF40" s="27"/>
      <c r="AG40" s="27"/>
      <c r="AH40" s="27"/>
      <c r="AI40" s="44"/>
    </row>
    <row r="41" spans="1:35" ht="17.25" customHeight="1">
      <c r="A41" s="296" t="s">
        <v>53</v>
      </c>
      <c r="B41" s="297"/>
      <c r="C41" s="297"/>
      <c r="D41" s="297"/>
      <c r="E41" s="298"/>
      <c r="F41" s="45" t="s">
        <v>49</v>
      </c>
      <c r="G41" s="27"/>
      <c r="H41" s="27"/>
      <c r="I41" s="27"/>
      <c r="J41" s="27"/>
      <c r="K41" s="27"/>
      <c r="L41" s="549">
        <v>8000</v>
      </c>
      <c r="M41" s="549"/>
      <c r="N41" s="549"/>
      <c r="O41" s="549"/>
      <c r="P41" s="27" t="s">
        <v>50</v>
      </c>
      <c r="Q41" s="27"/>
      <c r="R41" s="27" t="s">
        <v>52</v>
      </c>
      <c r="S41" s="27"/>
      <c r="T41" s="27"/>
      <c r="U41" s="27"/>
      <c r="V41" s="27"/>
      <c r="W41" s="27"/>
      <c r="X41" s="27"/>
      <c r="Y41" s="27"/>
      <c r="Z41" s="550">
        <v>8000</v>
      </c>
      <c r="AA41" s="550"/>
      <c r="AB41" s="550"/>
      <c r="AC41" s="550"/>
      <c r="AD41" s="27" t="s">
        <v>50</v>
      </c>
      <c r="AE41" s="27"/>
      <c r="AF41" s="27"/>
      <c r="AG41" s="27"/>
      <c r="AH41" s="27"/>
      <c r="AI41" s="44"/>
    </row>
    <row r="42" spans="1:35" ht="18" customHeight="1">
      <c r="A42" s="296"/>
      <c r="B42" s="297"/>
      <c r="C42" s="297"/>
      <c r="D42" s="297"/>
      <c r="E42" s="298"/>
      <c r="F42" s="46" t="s">
        <v>54</v>
      </c>
      <c r="G42" s="29"/>
      <c r="H42" s="29"/>
      <c r="I42" s="29"/>
      <c r="J42" s="29"/>
      <c r="K42" s="29"/>
      <c r="L42" s="29"/>
      <c r="M42" s="29"/>
      <c r="N42" s="328"/>
      <c r="O42" s="328"/>
      <c r="P42" s="328"/>
      <c r="Q42" s="328"/>
      <c r="R42" s="328"/>
      <c r="S42" s="328"/>
      <c r="T42" s="328"/>
      <c r="U42" s="328"/>
      <c r="V42" s="328"/>
      <c r="W42" s="328"/>
      <c r="X42" s="328"/>
      <c r="Y42" s="328"/>
      <c r="Z42" s="328"/>
      <c r="AA42" s="328"/>
      <c r="AB42" s="328"/>
      <c r="AC42" s="328"/>
      <c r="AD42" s="328"/>
      <c r="AE42" s="328"/>
      <c r="AF42" s="328"/>
      <c r="AG42" s="328"/>
      <c r="AH42" s="328"/>
      <c r="AI42" s="329"/>
    </row>
  </sheetData>
  <mergeCells count="125">
    <mergeCell ref="A32:E33"/>
    <mergeCell ref="F32:K33"/>
    <mergeCell ref="L32:M33"/>
    <mergeCell ref="Y32:AB33"/>
    <mergeCell ref="AC32:AG33"/>
    <mergeCell ref="AH32:AI33"/>
    <mergeCell ref="A19:E19"/>
    <mergeCell ref="A20:E20"/>
    <mergeCell ref="A21:E21"/>
    <mergeCell ref="AF23:AG23"/>
    <mergeCell ref="AF24:AG24"/>
    <mergeCell ref="T25:U25"/>
    <mergeCell ref="Z25:AA25"/>
    <mergeCell ref="AF25:AG25"/>
    <mergeCell ref="N33:P33"/>
    <mergeCell ref="Q33:V33"/>
    <mergeCell ref="W33:X33"/>
    <mergeCell ref="M23:N23"/>
    <mergeCell ref="T23:U23"/>
    <mergeCell ref="Z23:AA23"/>
    <mergeCell ref="M24:N24"/>
    <mergeCell ref="T24:U24"/>
    <mergeCell ref="Z24:AA24"/>
    <mergeCell ref="M25:N25"/>
    <mergeCell ref="A18:E18"/>
    <mergeCell ref="F18:K18"/>
    <mergeCell ref="F19:G19"/>
    <mergeCell ref="AD21:AH21"/>
    <mergeCell ref="AD19:AI19"/>
    <mergeCell ref="L18:Q18"/>
    <mergeCell ref="R18:W18"/>
    <mergeCell ref="X18:AC18"/>
    <mergeCell ref="L19:M19"/>
    <mergeCell ref="O19:P19"/>
    <mergeCell ref="R19:S19"/>
    <mergeCell ref="U19:V19"/>
    <mergeCell ref="X19:Y19"/>
    <mergeCell ref="AA19:AB19"/>
    <mergeCell ref="X20:Y20"/>
    <mergeCell ref="AA20:AB20"/>
    <mergeCell ref="L21:P21"/>
    <mergeCell ref="R21:V21"/>
    <mergeCell ref="X21:AB21"/>
    <mergeCell ref="A39:E40"/>
    <mergeCell ref="A41:E42"/>
    <mergeCell ref="L40:O40"/>
    <mergeCell ref="L41:O41"/>
    <mergeCell ref="Z40:AC40"/>
    <mergeCell ref="Z41:AC41"/>
    <mergeCell ref="N42:AI42"/>
    <mergeCell ref="A27:D27"/>
    <mergeCell ref="J16:K16"/>
    <mergeCell ref="W16:X16"/>
    <mergeCell ref="A37:AI38"/>
    <mergeCell ref="AH34:AI35"/>
    <mergeCell ref="AC34:AG35"/>
    <mergeCell ref="W32:X32"/>
    <mergeCell ref="W34:X34"/>
    <mergeCell ref="L34:M35"/>
    <mergeCell ref="F34:K35"/>
    <mergeCell ref="A29:E30"/>
    <mergeCell ref="N32:P32"/>
    <mergeCell ref="N34:P35"/>
    <mergeCell ref="Q35:X35"/>
    <mergeCell ref="A16:F16"/>
    <mergeCell ref="A23:E25"/>
    <mergeCell ref="AD20:AI20"/>
    <mergeCell ref="A2:F2"/>
    <mergeCell ref="A3:F3"/>
    <mergeCell ref="K8:N8"/>
    <mergeCell ref="W8:Z8"/>
    <mergeCell ref="G9:I9"/>
    <mergeCell ref="G10:I10"/>
    <mergeCell ref="K9:M9"/>
    <mergeCell ref="K10:M10"/>
    <mergeCell ref="O9:Q9"/>
    <mergeCell ref="O10:Q10"/>
    <mergeCell ref="S9:U9"/>
    <mergeCell ref="S10:U10"/>
    <mergeCell ref="W9:Y9"/>
    <mergeCell ref="W10:Y10"/>
    <mergeCell ref="S8:V8"/>
    <mergeCell ref="G3:Y3"/>
    <mergeCell ref="G5:Y5"/>
    <mergeCell ref="A4:F4"/>
    <mergeCell ref="A5:F5"/>
    <mergeCell ref="A6:F6"/>
    <mergeCell ref="A8:F8"/>
    <mergeCell ref="A9:F9"/>
    <mergeCell ref="A10:F10"/>
    <mergeCell ref="G8:J8"/>
    <mergeCell ref="P1:Q1"/>
    <mergeCell ref="G2:AI2"/>
    <mergeCell ref="AC3:AI3"/>
    <mergeCell ref="G4:AI4"/>
    <mergeCell ref="AC5:AI5"/>
    <mergeCell ref="G6:AI6"/>
    <mergeCell ref="AA8:AD8"/>
    <mergeCell ref="O8:R8"/>
    <mergeCell ref="AE9:AH9"/>
    <mergeCell ref="AE8:AI8"/>
    <mergeCell ref="G11:AI11"/>
    <mergeCell ref="Y34:AB35"/>
    <mergeCell ref="A34:E35"/>
    <mergeCell ref="AD18:AI18"/>
    <mergeCell ref="A11:F11"/>
    <mergeCell ref="A12:F15"/>
    <mergeCell ref="AA9:AC9"/>
    <mergeCell ref="AA10:AC10"/>
    <mergeCell ref="H12:J13"/>
    <mergeCell ref="AE10:AH10"/>
    <mergeCell ref="M13:N14"/>
    <mergeCell ref="L27:M27"/>
    <mergeCell ref="S27:T27"/>
    <mergeCell ref="AD30:AG30"/>
    <mergeCell ref="I19:J19"/>
    <mergeCell ref="F20:G20"/>
    <mergeCell ref="I20:J20"/>
    <mergeCell ref="F21:J21"/>
    <mergeCell ref="Q32:V32"/>
    <mergeCell ref="Q34:V34"/>
    <mergeCell ref="L20:M20"/>
    <mergeCell ref="O20:P20"/>
    <mergeCell ref="R20:S20"/>
    <mergeCell ref="U20:V20"/>
  </mergeCells>
  <phoneticPr fontId="1"/>
  <printOptions horizontalCentered="1"/>
  <pageMargins left="0.51181102362204722" right="0.51181102362204722" top="0.55118110236220474" bottom="0.55118110236220474" header="0.31496062992125984" footer="0.31496062992125984"/>
  <pageSetup paperSize="9" scale="95" orientation="portrait" cellComments="asDisplayed" r:id="rId1"/>
  <headerFooter>
    <oddHeader>&amp;L&amp;"ＭＳ Ｐ明朝,標準"&amp;8別記第１号様式（第7条関係）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3"/>
  <sheetViews>
    <sheetView view="pageBreakPreview" zoomScale="90" zoomScaleNormal="100" zoomScaleSheetLayoutView="90" workbookViewId="0">
      <selection activeCell="A40" sqref="A40:AF42"/>
    </sheetView>
  </sheetViews>
  <sheetFormatPr defaultColWidth="2.86328125" defaultRowHeight="18" customHeight="1"/>
  <cols>
    <col min="1" max="32" width="2.86328125" style="2"/>
    <col min="33" max="33" width="1.59765625" style="2" customWidth="1"/>
    <col min="34" max="16384" width="2.86328125" style="2"/>
  </cols>
  <sheetData>
    <row r="1" spans="1:43" ht="18" customHeight="1">
      <c r="A1" s="41" t="s">
        <v>146</v>
      </c>
    </row>
    <row r="2" spans="1:43" ht="18" customHeight="1">
      <c r="A2" s="296" t="s">
        <v>168</v>
      </c>
      <c r="B2" s="297"/>
      <c r="C2" s="297"/>
      <c r="D2" s="297"/>
      <c r="E2" s="297"/>
      <c r="F2" s="297"/>
      <c r="G2" s="297"/>
      <c r="H2" s="297"/>
      <c r="I2" s="297"/>
      <c r="J2" s="297"/>
      <c r="K2" s="297"/>
      <c r="L2" s="297"/>
      <c r="M2" s="297"/>
      <c r="N2" s="297"/>
      <c r="O2" s="297"/>
      <c r="P2" s="297"/>
      <c r="Q2" s="296" t="s">
        <v>136</v>
      </c>
      <c r="R2" s="297"/>
      <c r="S2" s="297"/>
      <c r="T2" s="297"/>
      <c r="U2" s="297"/>
      <c r="V2" s="297"/>
      <c r="W2" s="297"/>
      <c r="X2" s="297"/>
      <c r="Y2" s="297"/>
      <c r="Z2" s="297"/>
      <c r="AA2" s="297"/>
      <c r="AB2" s="297"/>
      <c r="AC2" s="297"/>
      <c r="AD2" s="297"/>
      <c r="AE2" s="297"/>
      <c r="AF2" s="298"/>
    </row>
    <row r="3" spans="1:43" ht="18" customHeight="1">
      <c r="A3" s="296" t="s">
        <v>137</v>
      </c>
      <c r="B3" s="297"/>
      <c r="C3" s="297"/>
      <c r="D3" s="297"/>
      <c r="E3" s="380"/>
      <c r="F3" s="297" t="s">
        <v>138</v>
      </c>
      <c r="G3" s="297"/>
      <c r="H3" s="297"/>
      <c r="I3" s="297"/>
      <c r="J3" s="297"/>
      <c r="K3" s="297"/>
      <c r="L3" s="297"/>
      <c r="M3" s="297"/>
      <c r="N3" s="297"/>
      <c r="O3" s="297"/>
      <c r="P3" s="298"/>
      <c r="Q3" s="296" t="s">
        <v>137</v>
      </c>
      <c r="R3" s="297"/>
      <c r="S3" s="297"/>
      <c r="T3" s="297"/>
      <c r="U3" s="380"/>
      <c r="V3" s="297" t="s">
        <v>138</v>
      </c>
      <c r="W3" s="297"/>
      <c r="X3" s="297"/>
      <c r="Y3" s="297"/>
      <c r="Z3" s="297"/>
      <c r="AA3" s="297"/>
      <c r="AB3" s="297"/>
      <c r="AC3" s="297"/>
      <c r="AD3" s="297"/>
      <c r="AE3" s="297"/>
      <c r="AF3" s="298"/>
    </row>
    <row r="4" spans="1:43" ht="15" customHeight="1">
      <c r="A4" s="381"/>
      <c r="B4" s="318"/>
      <c r="C4" s="318"/>
      <c r="D4" s="318"/>
      <c r="E4" s="382"/>
      <c r="F4" s="354"/>
      <c r="G4" s="293"/>
      <c r="H4" s="293"/>
      <c r="I4" s="293"/>
      <c r="J4" s="293"/>
      <c r="K4" s="293"/>
      <c r="L4" s="293"/>
      <c r="M4" s="293"/>
      <c r="N4" s="293"/>
      <c r="O4" s="293"/>
      <c r="P4" s="312"/>
      <c r="Q4" s="317"/>
      <c r="R4" s="318"/>
      <c r="S4" s="318"/>
      <c r="T4" s="318"/>
      <c r="U4" s="382"/>
      <c r="V4" s="354"/>
      <c r="W4" s="293"/>
      <c r="X4" s="293"/>
      <c r="Y4" s="293"/>
      <c r="Z4" s="293"/>
      <c r="AA4" s="293"/>
      <c r="AB4" s="293"/>
      <c r="AC4" s="293"/>
      <c r="AD4" s="293"/>
      <c r="AE4" s="293"/>
      <c r="AF4" s="312"/>
    </row>
    <row r="5" spans="1:43" ht="15" customHeight="1">
      <c r="A5" s="383"/>
      <c r="B5" s="356"/>
      <c r="C5" s="356"/>
      <c r="D5" s="356"/>
      <c r="E5" s="357"/>
      <c r="F5" s="350"/>
      <c r="G5" s="351"/>
      <c r="H5" s="351"/>
      <c r="I5" s="351"/>
      <c r="J5" s="351"/>
      <c r="K5" s="351"/>
      <c r="L5" s="351"/>
      <c r="M5" s="351"/>
      <c r="N5" s="351"/>
      <c r="O5" s="351"/>
      <c r="P5" s="352"/>
      <c r="Q5" s="355"/>
      <c r="R5" s="356"/>
      <c r="S5" s="356"/>
      <c r="T5" s="356"/>
      <c r="U5" s="357"/>
      <c r="V5" s="350"/>
      <c r="W5" s="351"/>
      <c r="X5" s="351"/>
      <c r="Y5" s="351"/>
      <c r="Z5" s="351"/>
      <c r="AA5" s="351"/>
      <c r="AB5" s="351"/>
      <c r="AC5" s="351"/>
      <c r="AD5" s="351"/>
      <c r="AE5" s="351"/>
      <c r="AF5" s="352"/>
    </row>
    <row r="6" spans="1:43" ht="15" customHeight="1">
      <c r="A6" s="355"/>
      <c r="B6" s="356"/>
      <c r="C6" s="356"/>
      <c r="D6" s="356"/>
      <c r="E6" s="357"/>
      <c r="F6" s="350"/>
      <c r="G6" s="351"/>
      <c r="H6" s="351"/>
      <c r="I6" s="351"/>
      <c r="J6" s="351"/>
      <c r="K6" s="351"/>
      <c r="L6" s="351"/>
      <c r="M6" s="351"/>
      <c r="N6" s="351"/>
      <c r="O6" s="351"/>
      <c r="P6" s="352"/>
      <c r="Q6" s="355"/>
      <c r="R6" s="356"/>
      <c r="S6" s="356"/>
      <c r="T6" s="356"/>
      <c r="U6" s="357"/>
      <c r="V6" s="350"/>
      <c r="W6" s="351"/>
      <c r="X6" s="351"/>
      <c r="Y6" s="351"/>
      <c r="Z6" s="351"/>
      <c r="AA6" s="351"/>
      <c r="AB6" s="351"/>
      <c r="AC6" s="351"/>
      <c r="AD6" s="351"/>
      <c r="AE6" s="351"/>
      <c r="AF6" s="352"/>
    </row>
    <row r="7" spans="1:43" ht="15" customHeight="1">
      <c r="A7" s="355"/>
      <c r="B7" s="356"/>
      <c r="C7" s="356"/>
      <c r="D7" s="356"/>
      <c r="E7" s="357"/>
      <c r="F7" s="350"/>
      <c r="G7" s="351"/>
      <c r="H7" s="351"/>
      <c r="I7" s="351"/>
      <c r="J7" s="351"/>
      <c r="K7" s="351"/>
      <c r="L7" s="351"/>
      <c r="M7" s="351"/>
      <c r="N7" s="351"/>
      <c r="O7" s="351"/>
      <c r="P7" s="352"/>
      <c r="Q7" s="355"/>
      <c r="R7" s="356"/>
      <c r="S7" s="356"/>
      <c r="T7" s="356"/>
      <c r="U7" s="357"/>
      <c r="V7" s="350"/>
      <c r="W7" s="351"/>
      <c r="X7" s="351"/>
      <c r="Y7" s="351"/>
      <c r="Z7" s="351"/>
      <c r="AA7" s="351"/>
      <c r="AB7" s="351"/>
      <c r="AC7" s="351"/>
      <c r="AD7" s="351"/>
      <c r="AE7" s="351"/>
      <c r="AF7" s="352"/>
    </row>
    <row r="8" spans="1:43" ht="15" customHeight="1">
      <c r="A8" s="355"/>
      <c r="B8" s="356"/>
      <c r="C8" s="356"/>
      <c r="D8" s="356"/>
      <c r="E8" s="357"/>
      <c r="F8" s="350"/>
      <c r="G8" s="351"/>
      <c r="H8" s="351"/>
      <c r="I8" s="351"/>
      <c r="J8" s="351"/>
      <c r="K8" s="351"/>
      <c r="L8" s="351"/>
      <c r="M8" s="351"/>
      <c r="N8" s="351"/>
      <c r="O8" s="351"/>
      <c r="P8" s="352"/>
      <c r="Q8" s="355"/>
      <c r="R8" s="356"/>
      <c r="S8" s="356"/>
      <c r="T8" s="356"/>
      <c r="U8" s="357"/>
      <c r="V8" s="350"/>
      <c r="W8" s="351"/>
      <c r="X8" s="351"/>
      <c r="Y8" s="351"/>
      <c r="Z8" s="351"/>
      <c r="AA8" s="351"/>
      <c r="AB8" s="351"/>
      <c r="AC8" s="351"/>
      <c r="AD8" s="351"/>
      <c r="AE8" s="351"/>
      <c r="AF8" s="352"/>
    </row>
    <row r="9" spans="1:43" ht="15" customHeight="1">
      <c r="A9" s="355"/>
      <c r="B9" s="356"/>
      <c r="C9" s="356"/>
      <c r="D9" s="356"/>
      <c r="E9" s="357"/>
      <c r="F9" s="350"/>
      <c r="G9" s="351"/>
      <c r="H9" s="351"/>
      <c r="I9" s="351"/>
      <c r="J9" s="351"/>
      <c r="K9" s="351"/>
      <c r="L9" s="351"/>
      <c r="M9" s="351"/>
      <c r="N9" s="351"/>
      <c r="O9" s="351"/>
      <c r="P9" s="352"/>
      <c r="Q9" s="355"/>
      <c r="R9" s="356"/>
      <c r="S9" s="356"/>
      <c r="T9" s="356"/>
      <c r="U9" s="357"/>
      <c r="V9" s="350"/>
      <c r="W9" s="351"/>
      <c r="X9" s="351"/>
      <c r="Y9" s="351"/>
      <c r="Z9" s="351"/>
      <c r="AA9" s="351"/>
      <c r="AB9" s="351"/>
      <c r="AC9" s="351"/>
      <c r="AD9" s="351"/>
      <c r="AE9" s="351"/>
      <c r="AF9" s="352"/>
    </row>
    <row r="10" spans="1:43" ht="15" customHeight="1">
      <c r="A10" s="355"/>
      <c r="B10" s="356"/>
      <c r="C10" s="356"/>
      <c r="D10" s="356"/>
      <c r="E10" s="357"/>
      <c r="F10" s="350"/>
      <c r="G10" s="351"/>
      <c r="H10" s="351"/>
      <c r="I10" s="351"/>
      <c r="J10" s="351"/>
      <c r="K10" s="351"/>
      <c r="L10" s="351"/>
      <c r="M10" s="351"/>
      <c r="N10" s="351"/>
      <c r="O10" s="351"/>
      <c r="P10" s="352"/>
      <c r="Q10" s="355"/>
      <c r="R10" s="356"/>
      <c r="S10" s="356"/>
      <c r="T10" s="356"/>
      <c r="U10" s="357"/>
      <c r="V10" s="350"/>
      <c r="W10" s="351"/>
      <c r="X10" s="351"/>
      <c r="Y10" s="351"/>
      <c r="Z10" s="351"/>
      <c r="AA10" s="351"/>
      <c r="AB10" s="351"/>
      <c r="AC10" s="351"/>
      <c r="AD10" s="351"/>
      <c r="AE10" s="351"/>
      <c r="AF10" s="352"/>
    </row>
    <row r="11" spans="1:43" ht="15" customHeight="1">
      <c r="A11" s="320"/>
      <c r="B11" s="308"/>
      <c r="C11" s="308"/>
      <c r="D11" s="308"/>
      <c r="E11" s="358"/>
      <c r="F11" s="353"/>
      <c r="G11" s="295"/>
      <c r="H11" s="295"/>
      <c r="I11" s="295"/>
      <c r="J11" s="295"/>
      <c r="K11" s="295"/>
      <c r="L11" s="295"/>
      <c r="M11" s="295"/>
      <c r="N11" s="295"/>
      <c r="O11" s="295"/>
      <c r="P11" s="313"/>
      <c r="Q11" s="320"/>
      <c r="R11" s="308"/>
      <c r="S11" s="308"/>
      <c r="T11" s="308"/>
      <c r="U11" s="358"/>
      <c r="V11" s="353"/>
      <c r="W11" s="295"/>
      <c r="X11" s="295"/>
      <c r="Y11" s="295"/>
      <c r="Z11" s="295"/>
      <c r="AA11" s="295"/>
      <c r="AB11" s="295"/>
      <c r="AC11" s="295"/>
      <c r="AD11" s="295"/>
      <c r="AE11" s="295"/>
      <c r="AF11" s="313"/>
      <c r="AQ11"/>
    </row>
    <row r="12" spans="1:43" ht="21.75" customHeight="1">
      <c r="A12" s="41" t="s">
        <v>147</v>
      </c>
    </row>
    <row r="13" spans="1:43" ht="21.75" customHeight="1">
      <c r="A13" s="25" t="s">
        <v>156</v>
      </c>
      <c r="B13" s="5"/>
      <c r="C13" s="368"/>
      <c r="D13" s="368"/>
      <c r="E13" s="368"/>
      <c r="F13" s="368"/>
      <c r="G13" s="368"/>
      <c r="H13" s="368"/>
      <c r="I13" s="368"/>
      <c r="J13" s="368"/>
      <c r="K13" s="368"/>
      <c r="L13" s="368"/>
      <c r="M13" s="368"/>
      <c r="N13" s="368"/>
      <c r="O13" s="368"/>
      <c r="P13" s="369"/>
      <c r="Q13" s="5" t="s">
        <v>162</v>
      </c>
      <c r="R13" s="107"/>
      <c r="S13" s="368"/>
      <c r="T13" s="368"/>
      <c r="U13" s="368"/>
      <c r="V13" s="368"/>
      <c r="W13" s="368"/>
      <c r="X13" s="368"/>
      <c r="Y13" s="368"/>
      <c r="Z13" s="368"/>
      <c r="AA13" s="368"/>
      <c r="AB13" s="368"/>
      <c r="AC13" s="368"/>
      <c r="AD13" s="368"/>
      <c r="AE13" s="368"/>
      <c r="AF13" s="369"/>
      <c r="AP13"/>
    </row>
    <row r="14" spans="1:43" ht="21.75" customHeight="1">
      <c r="A14" s="106" t="s">
        <v>157</v>
      </c>
      <c r="B14" s="21"/>
      <c r="C14" s="370"/>
      <c r="D14" s="370"/>
      <c r="E14" s="370"/>
      <c r="F14" s="370"/>
      <c r="G14" s="370"/>
      <c r="H14" s="370"/>
      <c r="I14" s="370"/>
      <c r="J14" s="370"/>
      <c r="K14" s="370"/>
      <c r="L14" s="370"/>
      <c r="M14" s="370"/>
      <c r="N14" s="370"/>
      <c r="O14" s="370"/>
      <c r="P14" s="371"/>
      <c r="Q14" s="106" t="s">
        <v>163</v>
      </c>
      <c r="R14" s="31"/>
      <c r="S14" s="370"/>
      <c r="T14" s="370"/>
      <c r="U14" s="370"/>
      <c r="V14" s="370"/>
      <c r="W14" s="370"/>
      <c r="X14" s="370"/>
      <c r="Y14" s="370"/>
      <c r="Z14" s="370"/>
      <c r="AA14" s="370"/>
      <c r="AB14" s="370"/>
      <c r="AC14" s="370"/>
      <c r="AD14" s="370"/>
      <c r="AE14" s="370"/>
      <c r="AF14" s="371"/>
    </row>
    <row r="15" spans="1:43" ht="21.75" customHeight="1">
      <c r="A15" s="106" t="s">
        <v>158</v>
      </c>
      <c r="B15" s="21"/>
      <c r="C15" s="370"/>
      <c r="D15" s="370"/>
      <c r="E15" s="370"/>
      <c r="F15" s="370"/>
      <c r="G15" s="370"/>
      <c r="H15" s="370"/>
      <c r="I15" s="370"/>
      <c r="J15" s="370"/>
      <c r="K15" s="370"/>
      <c r="L15" s="370"/>
      <c r="M15" s="370"/>
      <c r="N15" s="370"/>
      <c r="O15" s="370"/>
      <c r="P15" s="371"/>
      <c r="Q15" s="21" t="s">
        <v>164</v>
      </c>
      <c r="R15" s="27"/>
      <c r="S15" s="370"/>
      <c r="T15" s="370"/>
      <c r="U15" s="370"/>
      <c r="V15" s="370"/>
      <c r="W15" s="370"/>
      <c r="X15" s="370"/>
      <c r="Y15" s="370"/>
      <c r="Z15" s="370"/>
      <c r="AA15" s="370"/>
      <c r="AB15" s="370"/>
      <c r="AC15" s="370"/>
      <c r="AD15" s="370"/>
      <c r="AE15" s="370"/>
      <c r="AF15" s="371"/>
    </row>
    <row r="16" spans="1:43" ht="21.75" customHeight="1">
      <c r="A16" s="106" t="s">
        <v>159</v>
      </c>
      <c r="B16" s="21"/>
      <c r="C16" s="370"/>
      <c r="D16" s="370"/>
      <c r="E16" s="370"/>
      <c r="F16" s="370"/>
      <c r="G16" s="370"/>
      <c r="H16" s="370"/>
      <c r="I16" s="370"/>
      <c r="J16" s="370"/>
      <c r="K16" s="370"/>
      <c r="L16" s="370"/>
      <c r="M16" s="370"/>
      <c r="N16" s="370"/>
      <c r="O16" s="370"/>
      <c r="P16" s="371"/>
      <c r="Q16" s="21" t="s">
        <v>165</v>
      </c>
      <c r="R16" s="27"/>
      <c r="S16" s="370"/>
      <c r="T16" s="370"/>
      <c r="U16" s="370"/>
      <c r="V16" s="370"/>
      <c r="W16" s="370"/>
      <c r="X16" s="370"/>
      <c r="Y16" s="370"/>
      <c r="Z16" s="370"/>
      <c r="AA16" s="370"/>
      <c r="AB16" s="370"/>
      <c r="AC16" s="370"/>
      <c r="AD16" s="370"/>
      <c r="AE16" s="370"/>
      <c r="AF16" s="371"/>
    </row>
    <row r="17" spans="1:32" ht="21.75" customHeight="1">
      <c r="A17" s="106" t="s">
        <v>160</v>
      </c>
      <c r="B17" s="21"/>
      <c r="C17" s="370"/>
      <c r="D17" s="370"/>
      <c r="E17" s="370"/>
      <c r="F17" s="370"/>
      <c r="G17" s="370"/>
      <c r="H17" s="370"/>
      <c r="I17" s="370"/>
      <c r="J17" s="370"/>
      <c r="K17" s="370"/>
      <c r="L17" s="370"/>
      <c r="M17" s="370"/>
      <c r="N17" s="370"/>
      <c r="O17" s="370"/>
      <c r="P17" s="371"/>
      <c r="Q17" s="21" t="s">
        <v>166</v>
      </c>
      <c r="R17" s="27"/>
      <c r="S17" s="370"/>
      <c r="T17" s="370"/>
      <c r="U17" s="370"/>
      <c r="V17" s="370"/>
      <c r="W17" s="370"/>
      <c r="X17" s="370"/>
      <c r="Y17" s="370"/>
      <c r="Z17" s="370"/>
      <c r="AA17" s="370"/>
      <c r="AB17" s="370"/>
      <c r="AC17" s="370"/>
      <c r="AD17" s="370"/>
      <c r="AE17" s="370"/>
      <c r="AF17" s="371"/>
    </row>
    <row r="18" spans="1:32" ht="21.75" customHeight="1">
      <c r="A18" s="23" t="s">
        <v>161</v>
      </c>
      <c r="B18" s="4"/>
      <c r="C18" s="328"/>
      <c r="D18" s="328"/>
      <c r="E18" s="328"/>
      <c r="F18" s="328"/>
      <c r="G18" s="328"/>
      <c r="H18" s="328"/>
      <c r="I18" s="328"/>
      <c r="J18" s="328"/>
      <c r="K18" s="328"/>
      <c r="L18" s="328"/>
      <c r="M18" s="328"/>
      <c r="N18" s="328"/>
      <c r="O18" s="328"/>
      <c r="P18" s="329"/>
      <c r="Q18" s="4" t="s">
        <v>167</v>
      </c>
      <c r="R18" s="29"/>
      <c r="S18" s="328"/>
      <c r="T18" s="328"/>
      <c r="U18" s="328"/>
      <c r="V18" s="328"/>
      <c r="W18" s="328"/>
      <c r="X18" s="328"/>
      <c r="Y18" s="328"/>
      <c r="Z18" s="328"/>
      <c r="AA18" s="328"/>
      <c r="AB18" s="328"/>
      <c r="AC18" s="328"/>
      <c r="AD18" s="328"/>
      <c r="AE18" s="328"/>
      <c r="AF18" s="329"/>
    </row>
    <row r="19" spans="1:32" ht="21" customHeight="1">
      <c r="A19" s="41" t="s">
        <v>224</v>
      </c>
    </row>
    <row r="20" spans="1:32" ht="21" customHeight="1">
      <c r="A20" s="118" t="s">
        <v>238</v>
      </c>
      <c r="B20" s="107"/>
      <c r="C20" s="107"/>
      <c r="D20" s="107"/>
      <c r="E20" s="107"/>
      <c r="F20" s="107"/>
      <c r="G20" s="107"/>
      <c r="H20" s="107"/>
      <c r="I20" s="107"/>
      <c r="J20" s="107"/>
      <c r="K20" s="107"/>
      <c r="L20" s="107"/>
      <c r="M20" s="107"/>
      <c r="N20" s="107"/>
      <c r="O20" s="107"/>
      <c r="P20" s="107"/>
      <c r="Q20" s="107"/>
      <c r="R20" s="107"/>
      <c r="S20" s="107"/>
      <c r="T20" s="107"/>
      <c r="U20" s="107"/>
      <c r="V20" s="372">
        <v>500</v>
      </c>
      <c r="W20" s="372"/>
      <c r="X20" s="372"/>
      <c r="Y20" s="107" t="s">
        <v>239</v>
      </c>
      <c r="Z20" s="107"/>
      <c r="AA20" s="107"/>
      <c r="AB20" s="127" t="s">
        <v>172</v>
      </c>
      <c r="AC20" s="107"/>
      <c r="AD20" s="107"/>
      <c r="AE20" s="107"/>
      <c r="AF20" s="119"/>
    </row>
    <row r="21" spans="1:32" ht="21" customHeight="1">
      <c r="A21" s="120" t="s">
        <v>169</v>
      </c>
      <c r="B21" s="31"/>
      <c r="C21" s="31"/>
      <c r="D21" s="31"/>
      <c r="E21" s="31"/>
      <c r="F21" s="31"/>
      <c r="G21" s="31"/>
      <c r="H21" s="31"/>
      <c r="I21" s="31"/>
      <c r="J21" s="31" t="s">
        <v>170</v>
      </c>
      <c r="K21" s="31"/>
      <c r="L21" s="31"/>
      <c r="M21" s="31"/>
      <c r="N21" s="31"/>
      <c r="O21" s="31"/>
      <c r="P21" s="31"/>
      <c r="Q21" s="31" t="s">
        <v>173</v>
      </c>
      <c r="R21" s="31"/>
      <c r="S21" s="31"/>
      <c r="T21" s="31"/>
      <c r="U21" s="31"/>
      <c r="V21" s="31"/>
      <c r="W21" s="31"/>
      <c r="X21" s="31"/>
      <c r="Y21" s="31"/>
      <c r="Z21" s="31"/>
      <c r="AA21" s="31"/>
      <c r="AB21" s="31"/>
      <c r="AC21" s="31"/>
      <c r="AD21" s="31"/>
      <c r="AE21" s="31"/>
      <c r="AF21" s="121"/>
    </row>
    <row r="22" spans="1:32" ht="21" customHeight="1">
      <c r="A22" s="125" t="s">
        <v>262</v>
      </c>
      <c r="B22" s="31"/>
      <c r="C22" s="31"/>
      <c r="D22" s="31"/>
      <c r="E22" s="31"/>
      <c r="F22" s="31"/>
      <c r="G22" s="31"/>
      <c r="H22" s="31"/>
      <c r="I22" s="31"/>
      <c r="J22" s="31"/>
      <c r="K22" s="31"/>
      <c r="L22" s="31"/>
      <c r="M22" s="31"/>
      <c r="N22" s="31"/>
      <c r="O22" s="31"/>
      <c r="P22" s="31"/>
      <c r="Q22" s="31"/>
      <c r="R22" s="27"/>
      <c r="S22" s="31"/>
      <c r="T22" s="31"/>
      <c r="U22" s="31"/>
      <c r="V22" s="31"/>
      <c r="W22" s="31"/>
      <c r="X22" s="31"/>
      <c r="Y22" s="31"/>
      <c r="Z22" s="31"/>
      <c r="AA22" s="31"/>
      <c r="AB22" s="31"/>
      <c r="AC22" s="31"/>
      <c r="AD22" s="31"/>
      <c r="AE22" s="31"/>
      <c r="AF22" s="121"/>
    </row>
    <row r="23" spans="1:32" ht="21" customHeight="1">
      <c r="A23" s="126" t="s">
        <v>174</v>
      </c>
      <c r="B23" s="122"/>
      <c r="C23" s="122"/>
      <c r="D23" s="122"/>
      <c r="E23" s="122"/>
      <c r="F23" s="122"/>
      <c r="G23" s="122"/>
      <c r="H23" s="122"/>
      <c r="I23" s="122"/>
      <c r="J23" s="122"/>
      <c r="K23" s="122"/>
      <c r="L23" s="122"/>
      <c r="M23" s="122" t="s">
        <v>171</v>
      </c>
      <c r="N23" s="122"/>
      <c r="O23" s="122"/>
      <c r="P23" s="122"/>
      <c r="Q23" s="122"/>
      <c r="R23" s="29"/>
      <c r="S23" s="122"/>
      <c r="T23" s="122"/>
      <c r="U23" s="122"/>
      <c r="V23" s="122"/>
      <c r="W23" s="122"/>
      <c r="X23" s="122"/>
      <c r="Y23" s="122"/>
      <c r="Z23" s="122"/>
      <c r="AA23" s="122"/>
      <c r="AB23" s="122"/>
      <c r="AC23" s="122"/>
      <c r="AD23" s="122"/>
      <c r="AE23" s="122"/>
      <c r="AF23" s="123"/>
    </row>
    <row r="24" spans="1:32" ht="21.75" customHeight="1">
      <c r="A24" s="108" t="s">
        <v>148</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row>
    <row r="25" spans="1:32" s="28" customFormat="1" ht="18" customHeight="1">
      <c r="A25" s="325" t="s">
        <v>143</v>
      </c>
      <c r="B25" s="326"/>
      <c r="C25" s="327"/>
      <c r="D25" s="373" t="s">
        <v>139</v>
      </c>
      <c r="E25" s="374"/>
      <c r="F25" s="374"/>
      <c r="G25" s="374"/>
      <c r="H25" s="374"/>
      <c r="I25" s="374"/>
      <c r="J25" s="373" t="s">
        <v>140</v>
      </c>
      <c r="K25" s="375"/>
      <c r="L25" s="551" t="s">
        <v>263</v>
      </c>
      <c r="M25" s="552"/>
      <c r="N25" s="552"/>
      <c r="O25" s="552"/>
      <c r="P25" s="552"/>
      <c r="Q25" s="552"/>
      <c r="R25" s="552"/>
      <c r="S25" s="373" t="s">
        <v>144</v>
      </c>
      <c r="T25" s="374"/>
      <c r="U25" s="375"/>
      <c r="V25" s="551" t="s">
        <v>265</v>
      </c>
      <c r="W25" s="552"/>
      <c r="X25" s="552"/>
      <c r="Y25" s="552"/>
      <c r="Z25" s="552"/>
      <c r="AA25" s="552"/>
      <c r="AB25" s="552"/>
      <c r="AC25" s="552"/>
      <c r="AD25" s="552"/>
      <c r="AE25" s="552"/>
      <c r="AF25" s="557"/>
    </row>
    <row r="26" spans="1:32" s="28" customFormat="1" ht="18" customHeight="1">
      <c r="A26" s="325"/>
      <c r="B26" s="326"/>
      <c r="C26" s="327"/>
      <c r="D26" s="376" t="s">
        <v>142</v>
      </c>
      <c r="E26" s="377"/>
      <c r="F26" s="377"/>
      <c r="G26" s="377"/>
      <c r="H26" s="377"/>
      <c r="I26" s="377"/>
      <c r="J26" s="376" t="s">
        <v>140</v>
      </c>
      <c r="K26" s="378"/>
      <c r="L26" s="553" t="s">
        <v>264</v>
      </c>
      <c r="M26" s="554"/>
      <c r="N26" s="554"/>
      <c r="O26" s="554"/>
      <c r="P26" s="554"/>
      <c r="Q26" s="554"/>
      <c r="R26" s="554"/>
      <c r="S26" s="376" t="s">
        <v>144</v>
      </c>
      <c r="T26" s="377"/>
      <c r="U26" s="378"/>
      <c r="V26" s="553" t="s">
        <v>265</v>
      </c>
      <c r="W26" s="554"/>
      <c r="X26" s="554"/>
      <c r="Y26" s="554"/>
      <c r="Z26" s="554"/>
      <c r="AA26" s="554"/>
      <c r="AB26" s="554"/>
      <c r="AC26" s="554"/>
      <c r="AD26" s="554"/>
      <c r="AE26" s="554"/>
      <c r="AF26" s="558"/>
    </row>
    <row r="27" spans="1:32" s="28" customFormat="1" ht="18" customHeight="1">
      <c r="A27" s="325" t="s">
        <v>141</v>
      </c>
      <c r="B27" s="326"/>
      <c r="C27" s="326"/>
      <c r="D27" s="326"/>
      <c r="E27" s="326"/>
      <c r="F27" s="326"/>
      <c r="G27" s="326"/>
      <c r="H27" s="326"/>
      <c r="I27" s="326"/>
      <c r="J27" s="325" t="s">
        <v>140</v>
      </c>
      <c r="K27" s="327"/>
      <c r="L27" s="555" t="s">
        <v>278</v>
      </c>
      <c r="M27" s="556"/>
      <c r="N27" s="556"/>
      <c r="O27" s="556"/>
      <c r="P27" s="556"/>
      <c r="Q27" s="556"/>
      <c r="R27" s="556"/>
      <c r="S27" s="325" t="s">
        <v>144</v>
      </c>
      <c r="T27" s="326"/>
      <c r="U27" s="327"/>
      <c r="V27" s="559" t="s">
        <v>280</v>
      </c>
      <c r="W27" s="560"/>
      <c r="X27" s="560"/>
      <c r="Y27" s="560"/>
      <c r="Z27" s="560"/>
      <c r="AA27" s="560"/>
      <c r="AB27" s="560"/>
      <c r="AC27" s="560"/>
      <c r="AD27" s="560"/>
      <c r="AE27" s="560"/>
      <c r="AF27" s="561"/>
    </row>
    <row r="28" spans="1:32" ht="21" customHeight="1">
      <c r="A28" s="108" t="s">
        <v>149</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row>
    <row r="29" spans="1:32" ht="18.75" customHeight="1">
      <c r="A29" s="325" t="s">
        <v>176</v>
      </c>
      <c r="B29" s="326"/>
      <c r="C29" s="326"/>
      <c r="D29" s="326"/>
      <c r="E29" s="327"/>
      <c r="F29" s="325" t="s">
        <v>175</v>
      </c>
      <c r="G29" s="326"/>
      <c r="H29" s="326"/>
      <c r="I29" s="327"/>
      <c r="J29" s="562" t="s">
        <v>283</v>
      </c>
      <c r="K29" s="533"/>
      <c r="L29" s="533"/>
      <c r="M29" s="533"/>
      <c r="N29" s="533"/>
      <c r="O29" s="337" t="s">
        <v>178</v>
      </c>
      <c r="P29" s="337"/>
      <c r="Q29" s="325" t="s">
        <v>191</v>
      </c>
      <c r="R29" s="326"/>
      <c r="S29" s="326"/>
      <c r="T29" s="326"/>
      <c r="U29" s="326"/>
      <c r="V29" s="326"/>
      <c r="W29" s="326"/>
      <c r="X29" s="327"/>
      <c r="Y29" s="533" t="s">
        <v>284</v>
      </c>
      <c r="Z29" s="533"/>
      <c r="AA29" s="533"/>
      <c r="AB29" s="533"/>
      <c r="AC29" s="533"/>
      <c r="AD29" s="533"/>
      <c r="AE29" s="337" t="s">
        <v>177</v>
      </c>
      <c r="AF29" s="379"/>
    </row>
    <row r="30" spans="1:32" ht="18.75" customHeight="1">
      <c r="A30" s="325" t="s">
        <v>192</v>
      </c>
      <c r="B30" s="326"/>
      <c r="C30" s="326"/>
      <c r="D30" s="326"/>
      <c r="E30" s="327"/>
      <c r="F30" s="325" t="s">
        <v>179</v>
      </c>
      <c r="G30" s="326"/>
      <c r="H30" s="326"/>
      <c r="I30" s="327"/>
      <c r="J30" s="361" t="s">
        <v>180</v>
      </c>
      <c r="K30" s="361"/>
      <c r="L30" s="361"/>
      <c r="M30" s="361"/>
      <c r="N30" s="361" t="s">
        <v>181</v>
      </c>
      <c r="O30" s="361"/>
      <c r="P30" s="361"/>
      <c r="Q30" s="361"/>
      <c r="R30" s="361"/>
      <c r="S30" s="361"/>
      <c r="T30" s="361"/>
      <c r="U30" s="361"/>
      <c r="V30" s="361"/>
      <c r="W30" s="361"/>
      <c r="X30" s="361"/>
      <c r="Y30" s="361" t="s">
        <v>182</v>
      </c>
      <c r="Z30" s="361"/>
      <c r="AA30" s="361"/>
      <c r="AB30" s="361"/>
      <c r="AC30" s="361" t="s">
        <v>196</v>
      </c>
      <c r="AD30" s="361"/>
      <c r="AE30" s="361"/>
      <c r="AF30" s="361"/>
    </row>
    <row r="31" spans="1:32" ht="18.75" customHeight="1">
      <c r="A31" s="325" t="s">
        <v>193</v>
      </c>
      <c r="B31" s="326"/>
      <c r="C31" s="326"/>
      <c r="D31" s="326"/>
      <c r="E31" s="327"/>
      <c r="F31" s="359" t="s">
        <v>194</v>
      </c>
      <c r="G31" s="359"/>
      <c r="H31" s="359"/>
      <c r="I31" s="359"/>
      <c r="J31" s="359"/>
      <c r="K31" s="359"/>
      <c r="L31" s="359"/>
      <c r="M31" s="359"/>
      <c r="N31" s="359" t="s">
        <v>195</v>
      </c>
      <c r="O31" s="359"/>
      <c r="P31" s="359"/>
      <c r="Q31" s="359"/>
      <c r="R31" s="359"/>
      <c r="S31" s="359">
        <v>30</v>
      </c>
      <c r="T31" s="360"/>
      <c r="U31" s="114" t="s">
        <v>186</v>
      </c>
      <c r="V31" s="115"/>
      <c r="W31" s="115"/>
      <c r="X31" s="115"/>
      <c r="Y31" s="31"/>
      <c r="Z31" s="31"/>
      <c r="AA31" s="31"/>
      <c r="AB31" s="31"/>
      <c r="AC31" s="115"/>
      <c r="AD31" s="115"/>
      <c r="AE31" s="115"/>
      <c r="AF31" s="116"/>
    </row>
    <row r="32" spans="1:32" ht="18.75" customHeight="1">
      <c r="A32" s="362" t="s">
        <v>279</v>
      </c>
      <c r="B32" s="363"/>
      <c r="C32" s="363"/>
      <c r="D32" s="363"/>
      <c r="E32" s="364"/>
      <c r="F32" s="129" t="s">
        <v>185</v>
      </c>
      <c r="G32" s="113"/>
      <c r="H32" s="533" t="s">
        <v>305</v>
      </c>
      <c r="I32" s="533"/>
      <c r="J32" s="113" t="s">
        <v>186</v>
      </c>
      <c r="K32" s="533">
        <v>4</v>
      </c>
      <c r="L32" s="533"/>
      <c r="M32" s="113" t="s">
        <v>187</v>
      </c>
      <c r="N32" s="113" t="s">
        <v>188</v>
      </c>
      <c r="O32" s="533" t="s">
        <v>305</v>
      </c>
      <c r="P32" s="533"/>
      <c r="Q32" s="113" t="s">
        <v>186</v>
      </c>
      <c r="R32" s="533">
        <v>3</v>
      </c>
      <c r="S32" s="533"/>
      <c r="T32" s="113" t="s">
        <v>187</v>
      </c>
      <c r="U32" s="533">
        <v>2</v>
      </c>
      <c r="V32" s="533"/>
      <c r="W32" s="130" t="s">
        <v>189</v>
      </c>
      <c r="X32" s="113"/>
      <c r="Y32" s="326"/>
      <c r="Z32" s="326"/>
      <c r="AA32" s="326"/>
      <c r="AB32" s="326"/>
      <c r="AC32" s="326"/>
      <c r="AD32" s="326" t="s">
        <v>190</v>
      </c>
      <c r="AE32" s="326"/>
      <c r="AF32" s="327"/>
    </row>
    <row r="33" spans="1:32" ht="18.75" customHeight="1">
      <c r="A33" s="365"/>
      <c r="B33" s="366"/>
      <c r="C33" s="366"/>
      <c r="D33" s="366"/>
      <c r="E33" s="367"/>
      <c r="F33" s="129" t="s">
        <v>184</v>
      </c>
      <c r="G33" s="113"/>
      <c r="H33" s="533" t="s">
        <v>305</v>
      </c>
      <c r="I33" s="533"/>
      <c r="J33" s="113" t="s">
        <v>186</v>
      </c>
      <c r="K33" s="533">
        <v>4</v>
      </c>
      <c r="L33" s="533"/>
      <c r="M33" s="113" t="s">
        <v>187</v>
      </c>
      <c r="N33" s="113" t="s">
        <v>188</v>
      </c>
      <c r="O33" s="533" t="s">
        <v>305</v>
      </c>
      <c r="P33" s="533"/>
      <c r="Q33" s="113" t="s">
        <v>186</v>
      </c>
      <c r="R33" s="533">
        <v>3</v>
      </c>
      <c r="S33" s="533"/>
      <c r="T33" s="113" t="s">
        <v>187</v>
      </c>
      <c r="U33" s="533">
        <v>2</v>
      </c>
      <c r="V33" s="533"/>
      <c r="W33" s="130" t="s">
        <v>189</v>
      </c>
      <c r="X33" s="113"/>
      <c r="Y33" s="563">
        <v>85000</v>
      </c>
      <c r="Z33" s="563"/>
      <c r="AA33" s="563"/>
      <c r="AB33" s="563"/>
      <c r="AC33" s="563"/>
      <c r="AD33" s="326" t="s">
        <v>190</v>
      </c>
      <c r="AE33" s="326"/>
      <c r="AF33" s="327"/>
    </row>
    <row r="34" spans="1:32" ht="21" customHeight="1">
      <c r="A34" s="41" t="s">
        <v>150</v>
      </c>
    </row>
    <row r="35" spans="1:32" ht="21.75" customHeight="1">
      <c r="A35" s="564" t="s">
        <v>301</v>
      </c>
      <c r="B35" s="565"/>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6"/>
    </row>
    <row r="36" spans="1:32" ht="21.75" customHeight="1">
      <c r="A36" s="567"/>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9"/>
    </row>
    <row r="37" spans="1:32" ht="21.75" customHeight="1">
      <c r="A37" s="570"/>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2"/>
    </row>
    <row r="38" spans="1:32" ht="15" customHeight="1">
      <c r="A38" s="131" t="s">
        <v>145</v>
      </c>
    </row>
    <row r="39" spans="1:32" ht="21.75" customHeight="1">
      <c r="A39" s="41" t="s">
        <v>151</v>
      </c>
    </row>
    <row r="40" spans="1:32" ht="21.75" customHeight="1">
      <c r="A40" s="564" t="s">
        <v>302</v>
      </c>
      <c r="B40" s="565"/>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6"/>
    </row>
    <row r="41" spans="1:32" ht="21.75" customHeight="1">
      <c r="A41" s="567"/>
      <c r="B41" s="568"/>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9"/>
    </row>
    <row r="42" spans="1:32" ht="21.75" customHeight="1">
      <c r="A42" s="570"/>
      <c r="B42" s="571"/>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2"/>
    </row>
    <row r="43" spans="1:32" ht="18" customHeight="1">
      <c r="A43" s="131" t="s">
        <v>152</v>
      </c>
    </row>
  </sheetData>
  <mergeCells count="101">
    <mergeCell ref="A2:P2"/>
    <mergeCell ref="Q2:AF2"/>
    <mergeCell ref="A3:E3"/>
    <mergeCell ref="Q3:U3"/>
    <mergeCell ref="C16:P16"/>
    <mergeCell ref="F3:P3"/>
    <mergeCell ref="V3:AF3"/>
    <mergeCell ref="A4:E4"/>
    <mergeCell ref="A5:E5"/>
    <mergeCell ref="A6:E6"/>
    <mergeCell ref="A7:E7"/>
    <mergeCell ref="A8:E8"/>
    <mergeCell ref="A9:E9"/>
    <mergeCell ref="A10:E10"/>
    <mergeCell ref="A11:E11"/>
    <mergeCell ref="Q4:U4"/>
    <mergeCell ref="S13:AF13"/>
    <mergeCell ref="S14:AF14"/>
    <mergeCell ref="S15:AF15"/>
    <mergeCell ref="S16:AF16"/>
    <mergeCell ref="F4:P4"/>
    <mergeCell ref="F5:P5"/>
    <mergeCell ref="F6:P6"/>
    <mergeCell ref="F7:P7"/>
    <mergeCell ref="A35:AF37"/>
    <mergeCell ref="A40:AF42"/>
    <mergeCell ref="S25:U25"/>
    <mergeCell ref="S26:U26"/>
    <mergeCell ref="S27:U27"/>
    <mergeCell ref="V25:AF25"/>
    <mergeCell ref="V26:AF26"/>
    <mergeCell ref="V27:AF27"/>
    <mergeCell ref="D26:I26"/>
    <mergeCell ref="L25:R25"/>
    <mergeCell ref="L26:R26"/>
    <mergeCell ref="L27:R27"/>
    <mergeCell ref="J25:K25"/>
    <mergeCell ref="J26:K26"/>
    <mergeCell ref="J27:K27"/>
    <mergeCell ref="A25:C26"/>
    <mergeCell ref="A27:I27"/>
    <mergeCell ref="D25:I25"/>
    <mergeCell ref="Y29:AD29"/>
    <mergeCell ref="AE29:AF29"/>
    <mergeCell ref="N30:X30"/>
    <mergeCell ref="A29:E29"/>
    <mergeCell ref="F29:I29"/>
    <mergeCell ref="J29:N29"/>
    <mergeCell ref="Q29:X29"/>
    <mergeCell ref="O29:P29"/>
    <mergeCell ref="C13:P13"/>
    <mergeCell ref="C14:P14"/>
    <mergeCell ref="C15:P15"/>
    <mergeCell ref="C17:P17"/>
    <mergeCell ref="V20:X20"/>
    <mergeCell ref="C18:P18"/>
    <mergeCell ref="S17:AF17"/>
    <mergeCell ref="S18:AF18"/>
    <mergeCell ref="AD32:AF32"/>
    <mergeCell ref="AD33:AF33"/>
    <mergeCell ref="S31:T31"/>
    <mergeCell ref="Y30:AB30"/>
    <mergeCell ref="Y32:AC32"/>
    <mergeCell ref="Y33:AC33"/>
    <mergeCell ref="A30:E30"/>
    <mergeCell ref="A31:E31"/>
    <mergeCell ref="F31:M31"/>
    <mergeCell ref="N31:R31"/>
    <mergeCell ref="O32:P32"/>
    <mergeCell ref="O33:P33"/>
    <mergeCell ref="R32:S32"/>
    <mergeCell ref="R33:S33"/>
    <mergeCell ref="U32:V32"/>
    <mergeCell ref="U33:V33"/>
    <mergeCell ref="H32:I32"/>
    <mergeCell ref="H33:I33"/>
    <mergeCell ref="K32:L32"/>
    <mergeCell ref="K33:L33"/>
    <mergeCell ref="A32:E33"/>
    <mergeCell ref="F30:I30"/>
    <mergeCell ref="J30:M30"/>
    <mergeCell ref="AC30:AF30"/>
    <mergeCell ref="F8:P8"/>
    <mergeCell ref="F9:P9"/>
    <mergeCell ref="F10:P10"/>
    <mergeCell ref="F11:P11"/>
    <mergeCell ref="Q5:U5"/>
    <mergeCell ref="Q6:U6"/>
    <mergeCell ref="Q7:U7"/>
    <mergeCell ref="Q8:U8"/>
    <mergeCell ref="Q9:U9"/>
    <mergeCell ref="V9:AF9"/>
    <mergeCell ref="V10:AF10"/>
    <mergeCell ref="V11:AF11"/>
    <mergeCell ref="V4:AF4"/>
    <mergeCell ref="V5:AF5"/>
    <mergeCell ref="V6:AF6"/>
    <mergeCell ref="V7:AF7"/>
    <mergeCell ref="V8:AF8"/>
    <mergeCell ref="Q10:U10"/>
    <mergeCell ref="Q11:U11"/>
  </mergeCells>
  <phoneticPr fontId="1"/>
  <printOptions horizontalCentered="1"/>
  <pageMargins left="0.51181102362204722" right="0.51181102362204722" top="0.55118110236220474" bottom="0.55118110236220474" header="0.31496062992125984" footer="0.31496062992125984"/>
  <pageSetup paperSize="9" scale="95" orientation="portrait" cellComments="asDisplayed" r:id="rId1"/>
  <headerFooter>
    <oddHeader>&amp;L&amp;"ＭＳ Ｐ明朝,標準"&amp;8別記第１号様式（第7条関係）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4"/>
  <sheetViews>
    <sheetView view="pageBreakPreview" zoomScaleNormal="85" zoomScaleSheetLayoutView="100" workbookViewId="0">
      <selection activeCell="X34" sqref="X34"/>
    </sheetView>
  </sheetViews>
  <sheetFormatPr defaultColWidth="9" defaultRowHeight="12.75"/>
  <cols>
    <col min="1" max="1" width="1.46484375" style="71" customWidth="1"/>
    <col min="2" max="2" width="3.265625" style="71" customWidth="1"/>
    <col min="3" max="3" width="6.73046875" style="71" customWidth="1"/>
    <col min="4" max="4" width="6" style="71" customWidth="1"/>
    <col min="5" max="11" width="7.46484375" style="71" customWidth="1"/>
    <col min="12" max="12" width="2.265625" style="71" customWidth="1"/>
    <col min="13" max="13" width="3.73046875" style="180" customWidth="1"/>
    <col min="14" max="14" width="1.86328125" style="71" customWidth="1"/>
    <col min="15" max="15" width="4.265625" style="181" bestFit="1" customWidth="1"/>
    <col min="16" max="16" width="2.1328125" style="71" customWidth="1"/>
    <col min="17" max="17" width="7.59765625" style="71" customWidth="1"/>
    <col min="18" max="18" width="1.1328125" style="71" customWidth="1"/>
    <col min="19" max="19" width="4.59765625" style="71" customWidth="1"/>
    <col min="20" max="21" width="2.1328125" style="71" customWidth="1"/>
    <col min="22" max="22" width="2.46484375" style="71" customWidth="1"/>
    <col min="23" max="23" width="2.1328125" style="71" customWidth="1"/>
    <col min="24" max="25" width="9" style="71"/>
    <col min="26" max="26" width="12.3984375" style="71" customWidth="1"/>
    <col min="27" max="16384" width="9" style="71"/>
  </cols>
  <sheetData>
    <row r="1" spans="1:23" s="73" customFormat="1" ht="28.5" customHeight="1">
      <c r="A1" s="392" t="s">
        <v>308</v>
      </c>
      <c r="B1" s="392"/>
      <c r="C1" s="392"/>
      <c r="D1" s="392"/>
      <c r="E1" s="392"/>
      <c r="F1" s="392"/>
      <c r="G1" s="392"/>
      <c r="H1" s="392"/>
      <c r="I1" s="392"/>
      <c r="J1" s="392"/>
      <c r="K1" s="392"/>
      <c r="L1" s="392"/>
      <c r="M1" s="392"/>
      <c r="N1" s="392"/>
      <c r="O1" s="392"/>
      <c r="P1" s="392"/>
      <c r="Q1" s="392"/>
      <c r="R1" s="392"/>
      <c r="S1" s="80"/>
      <c r="T1" s="80"/>
      <c r="U1" s="80"/>
      <c r="V1" s="80"/>
    </row>
    <row r="2" spans="1:23" s="73" customFormat="1" ht="10.5" customHeight="1">
      <c r="A2" s="151"/>
      <c r="B2" s="151"/>
      <c r="C2" s="151"/>
      <c r="D2" s="151"/>
      <c r="E2" s="151"/>
      <c r="F2" s="151"/>
      <c r="G2" s="151"/>
      <c r="H2" s="151"/>
      <c r="I2" s="151"/>
      <c r="J2" s="151"/>
      <c r="K2" s="151"/>
      <c r="L2" s="151"/>
      <c r="M2" s="155"/>
      <c r="N2" s="151"/>
      <c r="O2" s="156"/>
      <c r="P2" s="151"/>
      <c r="Q2" s="151"/>
      <c r="R2" s="151"/>
      <c r="S2" s="151"/>
      <c r="T2" s="80"/>
      <c r="U2" s="80"/>
      <c r="V2" s="80"/>
    </row>
    <row r="3" spans="1:23" s="72" customFormat="1" ht="18.75" customHeight="1">
      <c r="A3" s="56" t="s">
        <v>62</v>
      </c>
      <c r="B3" s="154"/>
      <c r="C3" s="154"/>
      <c r="D3" s="154"/>
      <c r="E3" s="574" t="s">
        <v>269</v>
      </c>
      <c r="F3" s="573"/>
      <c r="G3" s="154"/>
      <c r="H3" s="154"/>
      <c r="I3" s="154"/>
      <c r="J3" s="77"/>
      <c r="K3" s="77"/>
      <c r="L3" s="77"/>
      <c r="M3" s="157"/>
      <c r="N3" s="77"/>
      <c r="O3" s="158"/>
      <c r="P3" s="77"/>
      <c r="Q3" s="77"/>
      <c r="R3" s="77"/>
    </row>
    <row r="4" spans="1:23" s="72" customFormat="1" ht="5.25" customHeight="1">
      <c r="A4" s="68"/>
      <c r="B4" s="77"/>
      <c r="C4" s="77"/>
      <c r="D4" s="77"/>
      <c r="E4" s="77"/>
      <c r="F4" s="77"/>
      <c r="G4" s="77"/>
      <c r="H4" s="77"/>
      <c r="I4" s="77"/>
      <c r="J4" s="77"/>
      <c r="K4" s="77"/>
      <c r="L4" s="77"/>
      <c r="M4" s="157"/>
      <c r="N4" s="77"/>
      <c r="O4" s="158"/>
      <c r="P4" s="77"/>
      <c r="Q4" s="77"/>
      <c r="R4" s="77"/>
    </row>
    <row r="5" spans="1:23" s="72" customFormat="1" ht="16.5" customHeight="1">
      <c r="A5" s="42" t="s">
        <v>77</v>
      </c>
      <c r="M5" s="159"/>
      <c r="O5" s="160"/>
    </row>
    <row r="6" spans="1:23" s="72" customFormat="1" ht="3.75" customHeight="1">
      <c r="A6" s="42"/>
      <c r="M6" s="159"/>
      <c r="O6" s="160"/>
    </row>
    <row r="7" spans="1:23" s="42" customFormat="1" ht="18" customHeight="1">
      <c r="A7" s="42" t="s">
        <v>107</v>
      </c>
      <c r="M7" s="161"/>
      <c r="O7" s="162"/>
    </row>
    <row r="8" spans="1:23" s="42" customFormat="1" ht="17.25" customHeight="1">
      <c r="B8" s="393" t="s">
        <v>118</v>
      </c>
      <c r="C8" s="396" t="s">
        <v>109</v>
      </c>
      <c r="D8" s="397"/>
      <c r="E8" s="400" t="s">
        <v>36</v>
      </c>
      <c r="F8" s="400"/>
      <c r="G8" s="400"/>
      <c r="H8" s="400"/>
      <c r="I8" s="400"/>
      <c r="J8" s="400"/>
      <c r="K8" s="400"/>
      <c r="L8" s="163"/>
      <c r="M8" s="401" t="s">
        <v>210</v>
      </c>
      <c r="N8" s="402"/>
      <c r="O8" s="402"/>
      <c r="P8" s="402"/>
      <c r="Q8" s="403"/>
      <c r="R8" s="164"/>
      <c r="S8" s="164"/>
    </row>
    <row r="9" spans="1:23" s="42" customFormat="1" ht="16.5" customHeight="1">
      <c r="B9" s="394"/>
      <c r="C9" s="398"/>
      <c r="D9" s="399"/>
      <c r="E9" s="149" t="s">
        <v>101</v>
      </c>
      <c r="F9" s="149" t="s">
        <v>102</v>
      </c>
      <c r="G9" s="149" t="s">
        <v>103</v>
      </c>
      <c r="H9" s="149" t="s">
        <v>104</v>
      </c>
      <c r="I9" s="149" t="s">
        <v>105</v>
      </c>
      <c r="J9" s="149" t="s">
        <v>106</v>
      </c>
      <c r="K9" s="149" t="s">
        <v>18</v>
      </c>
      <c r="L9" s="163"/>
      <c r="M9" s="401" t="s">
        <v>240</v>
      </c>
      <c r="N9" s="402"/>
      <c r="O9" s="402"/>
      <c r="P9" s="402"/>
      <c r="Q9" s="165" t="s">
        <v>221</v>
      </c>
      <c r="R9" s="166"/>
      <c r="S9" s="166"/>
    </row>
    <row r="10" spans="1:23" s="42" customFormat="1" ht="26.25" customHeight="1">
      <c r="B10" s="394"/>
      <c r="C10" s="400" t="s">
        <v>110</v>
      </c>
      <c r="D10" s="400"/>
      <c r="E10" s="575">
        <v>8</v>
      </c>
      <c r="F10" s="575">
        <v>6</v>
      </c>
      <c r="G10" s="575">
        <v>8</v>
      </c>
      <c r="H10" s="575">
        <v>0</v>
      </c>
      <c r="I10" s="575">
        <v>5</v>
      </c>
      <c r="J10" s="575">
        <v>1</v>
      </c>
      <c r="K10" s="575">
        <f>SUM(E10:J10)</f>
        <v>28</v>
      </c>
      <c r="L10" s="167"/>
      <c r="M10" s="576">
        <f>K10</f>
        <v>28</v>
      </c>
      <c r="N10" s="168" t="s">
        <v>241</v>
      </c>
      <c r="O10" s="169">
        <v>1</v>
      </c>
      <c r="P10" s="168" t="s">
        <v>242</v>
      </c>
      <c r="Q10" s="577">
        <f>ROUNDUP(M10*O10,0)</f>
        <v>28</v>
      </c>
      <c r="R10" s="170"/>
      <c r="S10" s="170"/>
    </row>
    <row r="11" spans="1:23" s="42" customFormat="1" ht="26.25" customHeight="1">
      <c r="B11" s="394"/>
      <c r="C11" s="400" t="s">
        <v>111</v>
      </c>
      <c r="D11" s="400"/>
      <c r="E11" s="575"/>
      <c r="F11" s="575">
        <v>5</v>
      </c>
      <c r="G11" s="575"/>
      <c r="H11" s="575"/>
      <c r="I11" s="575"/>
      <c r="J11" s="575"/>
      <c r="K11" s="575">
        <f>SUM(E11:J11)</f>
        <v>5</v>
      </c>
      <c r="L11" s="167"/>
      <c r="M11" s="576">
        <f>K11</f>
        <v>5</v>
      </c>
      <c r="N11" s="168" t="s">
        <v>241</v>
      </c>
      <c r="O11" s="171">
        <v>0.83333333333333337</v>
      </c>
      <c r="P11" s="168" t="s">
        <v>242</v>
      </c>
      <c r="Q11" s="577">
        <f t="shared" ref="Q11:Q15" si="0">ROUNDUP(M11*O11,0)</f>
        <v>5</v>
      </c>
      <c r="R11" s="170">
        <f>I11*$M$11</f>
        <v>0</v>
      </c>
      <c r="S11" s="170">
        <f>J11*$M$11</f>
        <v>0</v>
      </c>
    </row>
    <row r="12" spans="1:23" s="42" customFormat="1" ht="26.25" customHeight="1">
      <c r="B12" s="394"/>
      <c r="C12" s="400" t="s">
        <v>112</v>
      </c>
      <c r="D12" s="400"/>
      <c r="E12" s="575"/>
      <c r="F12" s="575"/>
      <c r="G12" s="575"/>
      <c r="H12" s="575"/>
      <c r="I12" s="575"/>
      <c r="J12" s="575"/>
      <c r="K12" s="575">
        <f t="shared" ref="K12:K16" si="1">SUM(E12:J12)</f>
        <v>0</v>
      </c>
      <c r="L12" s="167"/>
      <c r="M12" s="576">
        <f t="shared" ref="M12:M15" si="2">K12</f>
        <v>0</v>
      </c>
      <c r="N12" s="168" t="s">
        <v>241</v>
      </c>
      <c r="O12" s="171">
        <v>0.66666666666666663</v>
      </c>
      <c r="P12" s="168" t="s">
        <v>242</v>
      </c>
      <c r="Q12" s="577">
        <f t="shared" si="0"/>
        <v>0</v>
      </c>
      <c r="R12" s="170">
        <f>I12*$M$12</f>
        <v>0</v>
      </c>
      <c r="S12" s="170">
        <f>J12*$M$12</f>
        <v>0</v>
      </c>
    </row>
    <row r="13" spans="1:23" s="42" customFormat="1" ht="26.25" customHeight="1">
      <c r="B13" s="394"/>
      <c r="C13" s="400" t="s">
        <v>113</v>
      </c>
      <c r="D13" s="400"/>
      <c r="E13" s="575"/>
      <c r="F13" s="575"/>
      <c r="G13" s="575"/>
      <c r="H13" s="575">
        <v>5</v>
      </c>
      <c r="I13" s="575"/>
      <c r="J13" s="575"/>
      <c r="K13" s="575">
        <f t="shared" si="1"/>
        <v>5</v>
      </c>
      <c r="L13" s="167"/>
      <c r="M13" s="576">
        <f t="shared" si="2"/>
        <v>5</v>
      </c>
      <c r="N13" s="168" t="s">
        <v>241</v>
      </c>
      <c r="O13" s="171">
        <v>0.5</v>
      </c>
      <c r="P13" s="168" t="s">
        <v>242</v>
      </c>
      <c r="Q13" s="577">
        <f t="shared" si="0"/>
        <v>3</v>
      </c>
      <c r="R13" s="170">
        <f>I13*$M$13</f>
        <v>0</v>
      </c>
      <c r="S13" s="170">
        <f>J13*$M$13</f>
        <v>0</v>
      </c>
    </row>
    <row r="14" spans="1:23" s="42" customFormat="1" ht="26.25" customHeight="1">
      <c r="B14" s="395"/>
      <c r="C14" s="400" t="s">
        <v>114</v>
      </c>
      <c r="D14" s="400"/>
      <c r="E14" s="575"/>
      <c r="F14" s="575"/>
      <c r="G14" s="575"/>
      <c r="H14" s="575"/>
      <c r="I14" s="575"/>
      <c r="J14" s="575"/>
      <c r="K14" s="575">
        <f t="shared" si="1"/>
        <v>0</v>
      </c>
      <c r="L14" s="167"/>
      <c r="M14" s="576">
        <f t="shared" si="2"/>
        <v>0</v>
      </c>
      <c r="N14" s="168" t="s">
        <v>241</v>
      </c>
      <c r="O14" s="171">
        <v>0.33333333333333331</v>
      </c>
      <c r="P14" s="168" t="s">
        <v>242</v>
      </c>
      <c r="Q14" s="577">
        <f t="shared" si="0"/>
        <v>0</v>
      </c>
      <c r="R14" s="170">
        <f>I14*$M$14</f>
        <v>0</v>
      </c>
      <c r="S14" s="170">
        <f>J14*$M$14</f>
        <v>0</v>
      </c>
    </row>
    <row r="15" spans="1:23" s="42" customFormat="1" ht="26.25" customHeight="1">
      <c r="B15" s="395"/>
      <c r="C15" s="400" t="s">
        <v>115</v>
      </c>
      <c r="D15" s="400"/>
      <c r="E15" s="575"/>
      <c r="F15" s="575"/>
      <c r="G15" s="575"/>
      <c r="H15" s="575"/>
      <c r="I15" s="575"/>
      <c r="J15" s="575"/>
      <c r="K15" s="575">
        <f t="shared" si="1"/>
        <v>0</v>
      </c>
      <c r="L15" s="167"/>
      <c r="M15" s="576">
        <f t="shared" si="2"/>
        <v>0</v>
      </c>
      <c r="N15" s="168" t="s">
        <v>241</v>
      </c>
      <c r="O15" s="171">
        <v>0.16666666666666666</v>
      </c>
      <c r="P15" s="168" t="s">
        <v>242</v>
      </c>
      <c r="Q15" s="577">
        <f t="shared" si="0"/>
        <v>0</v>
      </c>
      <c r="R15" s="170">
        <f>I15*$M$15</f>
        <v>0</v>
      </c>
      <c r="S15" s="170">
        <f>J15*$M$15</f>
        <v>0</v>
      </c>
    </row>
    <row r="16" spans="1:23" s="42" customFormat="1" ht="26.25" customHeight="1" thickBot="1">
      <c r="B16" s="395"/>
      <c r="C16" s="406" t="s">
        <v>116</v>
      </c>
      <c r="D16" s="406"/>
      <c r="E16" s="575">
        <v>2</v>
      </c>
      <c r="F16" s="575"/>
      <c r="G16" s="575"/>
      <c r="H16" s="575"/>
      <c r="I16" s="575"/>
      <c r="J16" s="575"/>
      <c r="K16" s="575">
        <f t="shared" si="1"/>
        <v>2</v>
      </c>
      <c r="L16" s="167"/>
      <c r="M16" s="384" t="s">
        <v>243</v>
      </c>
      <c r="N16" s="385"/>
      <c r="O16" s="385"/>
      <c r="P16" s="386"/>
      <c r="Q16" s="578">
        <v>1</v>
      </c>
      <c r="R16" s="170"/>
      <c r="S16" s="170"/>
      <c r="W16" s="75"/>
    </row>
    <row r="17" spans="1:19" s="42" customFormat="1" ht="26.25" customHeight="1" thickTop="1" thickBot="1">
      <c r="B17" s="387" t="s">
        <v>18</v>
      </c>
      <c r="C17" s="388"/>
      <c r="D17" s="389"/>
      <c r="E17" s="575">
        <f>SUM(E10:E16)</f>
        <v>10</v>
      </c>
      <c r="F17" s="575">
        <f t="shared" ref="F17:J17" si="3">SUM(F10:F16)</f>
        <v>11</v>
      </c>
      <c r="G17" s="575">
        <f t="shared" si="3"/>
        <v>8</v>
      </c>
      <c r="H17" s="575">
        <f t="shared" si="3"/>
        <v>5</v>
      </c>
      <c r="I17" s="575">
        <f t="shared" si="3"/>
        <v>5</v>
      </c>
      <c r="J17" s="575">
        <f t="shared" si="3"/>
        <v>1</v>
      </c>
      <c r="K17" s="575">
        <f>SUM(E17:J17)</f>
        <v>40</v>
      </c>
      <c r="L17" s="167"/>
      <c r="M17" s="390">
        <f>SUM(N10:N16)</f>
        <v>0</v>
      </c>
      <c r="N17" s="391"/>
      <c r="O17" s="391"/>
      <c r="P17" s="391"/>
      <c r="Q17" s="579">
        <f t="shared" ref="Q17:S17" si="4">SUM(Q10:Q16)</f>
        <v>37</v>
      </c>
      <c r="R17" s="170">
        <f t="shared" si="4"/>
        <v>0</v>
      </c>
      <c r="S17" s="170">
        <f t="shared" si="4"/>
        <v>0</v>
      </c>
    </row>
    <row r="18" spans="1:19" s="68" customFormat="1" ht="21.75" customHeight="1" thickTop="1">
      <c r="B18" s="153"/>
      <c r="C18" s="153"/>
      <c r="D18" s="153"/>
      <c r="E18" s="79"/>
      <c r="F18" s="79"/>
      <c r="G18" s="79"/>
      <c r="H18" s="79"/>
      <c r="I18" s="79"/>
      <c r="J18" s="79"/>
      <c r="K18" s="79"/>
      <c r="M18" s="172"/>
      <c r="N18" s="78"/>
      <c r="O18" s="173"/>
      <c r="P18" s="78"/>
      <c r="Q18" s="78"/>
      <c r="R18" s="78"/>
      <c r="S18" s="78"/>
    </row>
    <row r="19" spans="1:19" s="42" customFormat="1" ht="18" customHeight="1">
      <c r="B19" s="404" t="s">
        <v>108</v>
      </c>
      <c r="C19" s="400" t="s">
        <v>57</v>
      </c>
      <c r="D19" s="400"/>
      <c r="E19" s="149" t="s">
        <v>101</v>
      </c>
      <c r="F19" s="149" t="s">
        <v>102</v>
      </c>
      <c r="G19" s="149" t="s">
        <v>103</v>
      </c>
      <c r="H19" s="149" t="s">
        <v>104</v>
      </c>
      <c r="I19" s="149" t="s">
        <v>105</v>
      </c>
      <c r="J19" s="149" t="s">
        <v>106</v>
      </c>
      <c r="K19" s="149" t="s">
        <v>18</v>
      </c>
      <c r="L19" s="163"/>
      <c r="M19" s="174"/>
      <c r="N19" s="152"/>
      <c r="O19" s="175"/>
      <c r="P19" s="152"/>
      <c r="Q19" s="152"/>
      <c r="R19" s="152"/>
      <c r="S19" s="152"/>
    </row>
    <row r="20" spans="1:19" s="42" customFormat="1" ht="26.25" customHeight="1">
      <c r="B20" s="394"/>
      <c r="C20" s="580" t="s">
        <v>274</v>
      </c>
      <c r="D20" s="85" t="s">
        <v>117</v>
      </c>
      <c r="E20" s="575">
        <v>5</v>
      </c>
      <c r="F20" s="575">
        <v>10</v>
      </c>
      <c r="G20" s="575">
        <v>8</v>
      </c>
      <c r="H20" s="575">
        <v>5</v>
      </c>
      <c r="I20" s="575">
        <v>5</v>
      </c>
      <c r="J20" s="575">
        <v>1</v>
      </c>
      <c r="K20" s="575">
        <f>SUM(E20:J20)</f>
        <v>34</v>
      </c>
      <c r="L20" s="167"/>
      <c r="M20" s="174"/>
      <c r="N20" s="68"/>
      <c r="O20" s="173"/>
      <c r="P20" s="68"/>
      <c r="Q20" s="68"/>
      <c r="R20" s="68"/>
      <c r="S20" s="68"/>
    </row>
    <row r="21" spans="1:19" s="42" customFormat="1" ht="26.25" customHeight="1">
      <c r="B21" s="394"/>
      <c r="C21" s="580" t="s">
        <v>275</v>
      </c>
      <c r="D21" s="85" t="s">
        <v>117</v>
      </c>
      <c r="E21" s="575">
        <v>3</v>
      </c>
      <c r="F21" s="575"/>
      <c r="G21" s="575"/>
      <c r="H21" s="575"/>
      <c r="I21" s="575"/>
      <c r="J21" s="575"/>
      <c r="K21" s="575">
        <f t="shared" ref="K21:K25" si="5">SUM(E21:J21)</f>
        <v>3</v>
      </c>
      <c r="L21" s="167"/>
      <c r="M21" s="174"/>
      <c r="N21" s="68"/>
      <c r="O21" s="173"/>
      <c r="P21" s="68"/>
      <c r="Q21" s="68"/>
      <c r="R21" s="68"/>
      <c r="S21" s="68"/>
    </row>
    <row r="22" spans="1:19" s="42" customFormat="1" ht="26.25" customHeight="1">
      <c r="B22" s="394"/>
      <c r="C22" s="580" t="s">
        <v>276</v>
      </c>
      <c r="D22" s="85" t="s">
        <v>117</v>
      </c>
      <c r="E22" s="575">
        <v>2</v>
      </c>
      <c r="F22" s="575">
        <v>1</v>
      </c>
      <c r="G22" s="575"/>
      <c r="H22" s="575"/>
      <c r="I22" s="575"/>
      <c r="J22" s="575"/>
      <c r="K22" s="575">
        <f t="shared" si="5"/>
        <v>3</v>
      </c>
      <c r="L22" s="167"/>
      <c r="M22" s="174"/>
      <c r="N22" s="68"/>
      <c r="O22" s="173"/>
      <c r="P22" s="68"/>
      <c r="Q22" s="68"/>
      <c r="R22" s="68"/>
      <c r="S22" s="68"/>
    </row>
    <row r="23" spans="1:19" s="42" customFormat="1" ht="26.25" customHeight="1">
      <c r="B23" s="394"/>
      <c r="C23" s="81"/>
      <c r="D23" s="85" t="s">
        <v>117</v>
      </c>
      <c r="E23" s="575"/>
      <c r="F23" s="575"/>
      <c r="G23" s="575"/>
      <c r="H23" s="575"/>
      <c r="I23" s="575"/>
      <c r="J23" s="575"/>
      <c r="K23" s="575">
        <f t="shared" si="5"/>
        <v>0</v>
      </c>
      <c r="L23" s="167"/>
      <c r="M23" s="174"/>
      <c r="N23" s="68"/>
      <c r="O23" s="173"/>
      <c r="P23" s="68"/>
      <c r="Q23" s="68"/>
      <c r="R23" s="68"/>
      <c r="S23" s="68"/>
    </row>
    <row r="24" spans="1:19" s="42" customFormat="1" ht="26.25" customHeight="1">
      <c r="B24" s="394"/>
      <c r="C24" s="81"/>
      <c r="D24" s="85" t="s">
        <v>117</v>
      </c>
      <c r="E24" s="575"/>
      <c r="F24" s="575"/>
      <c r="G24" s="575"/>
      <c r="H24" s="575"/>
      <c r="I24" s="575"/>
      <c r="J24" s="575"/>
      <c r="K24" s="575">
        <f t="shared" si="5"/>
        <v>0</v>
      </c>
      <c r="L24" s="167"/>
      <c r="M24" s="174"/>
      <c r="N24" s="68"/>
      <c r="O24" s="173"/>
      <c r="P24" s="68"/>
      <c r="Q24" s="68"/>
      <c r="R24" s="68"/>
      <c r="S24" s="68"/>
    </row>
    <row r="25" spans="1:19" s="42" customFormat="1" ht="26.25" customHeight="1">
      <c r="B25" s="394"/>
      <c r="C25" s="86"/>
      <c r="D25" s="87" t="s">
        <v>117</v>
      </c>
      <c r="E25" s="575"/>
      <c r="F25" s="575"/>
      <c r="G25" s="575"/>
      <c r="H25" s="575"/>
      <c r="I25" s="575"/>
      <c r="J25" s="575"/>
      <c r="K25" s="575">
        <f t="shared" si="5"/>
        <v>0</v>
      </c>
      <c r="L25" s="167"/>
      <c r="M25" s="174"/>
      <c r="N25" s="68"/>
      <c r="O25" s="173"/>
      <c r="P25" s="68"/>
      <c r="Q25" s="68"/>
      <c r="R25" s="68"/>
      <c r="S25" s="68"/>
    </row>
    <row r="26" spans="1:19" s="42" customFormat="1" ht="26.25" customHeight="1">
      <c r="A26" s="41"/>
      <c r="B26" s="405" t="s">
        <v>18</v>
      </c>
      <c r="C26" s="388"/>
      <c r="D26" s="389"/>
      <c r="E26" s="575">
        <f>SUM(E20:E25)</f>
        <v>10</v>
      </c>
      <c r="F26" s="575">
        <f t="shared" ref="F26:K26" si="6">SUM(F20:F25)</f>
        <v>11</v>
      </c>
      <c r="G26" s="575">
        <f t="shared" si="6"/>
        <v>8</v>
      </c>
      <c r="H26" s="575">
        <f t="shared" si="6"/>
        <v>5</v>
      </c>
      <c r="I26" s="575">
        <f t="shared" si="6"/>
        <v>5</v>
      </c>
      <c r="J26" s="575">
        <f t="shared" si="6"/>
        <v>1</v>
      </c>
      <c r="K26" s="575">
        <f t="shared" si="6"/>
        <v>40</v>
      </c>
      <c r="L26" s="167"/>
      <c r="M26" s="174"/>
      <c r="N26" s="68"/>
      <c r="O26" s="173"/>
      <c r="P26" s="68"/>
      <c r="Q26" s="68"/>
      <c r="R26" s="68"/>
      <c r="S26" s="68"/>
    </row>
    <row r="27" spans="1:19" s="42" customFormat="1" ht="4.5" customHeight="1">
      <c r="B27" s="74"/>
      <c r="M27" s="161"/>
      <c r="O27" s="162"/>
    </row>
    <row r="28" spans="1:19" s="42" customFormat="1" ht="11.25" customHeight="1">
      <c r="B28" s="134" t="s">
        <v>247</v>
      </c>
      <c r="C28" s="137"/>
      <c r="D28" s="137"/>
      <c r="E28" s="137"/>
      <c r="F28" s="137"/>
      <c r="G28" s="137"/>
      <c r="H28" s="137"/>
      <c r="M28" s="161"/>
      <c r="O28" s="162"/>
    </row>
    <row r="29" spans="1:19" s="42" customFormat="1" ht="11.25" customHeight="1">
      <c r="B29" s="134" t="s">
        <v>119</v>
      </c>
      <c r="C29" s="134"/>
      <c r="D29" s="134"/>
      <c r="E29" s="137"/>
      <c r="F29" s="137"/>
      <c r="G29" s="137"/>
      <c r="H29" s="137"/>
      <c r="M29" s="161"/>
      <c r="O29" s="162"/>
    </row>
    <row r="30" spans="1:19" s="42" customFormat="1" ht="11.25" customHeight="1">
      <c r="B30" s="135" t="s">
        <v>244</v>
      </c>
      <c r="C30" s="134"/>
      <c r="D30" s="137"/>
      <c r="E30" s="137"/>
      <c r="G30" s="135"/>
      <c r="H30" s="137"/>
      <c r="M30" s="161"/>
      <c r="O30" s="162"/>
    </row>
    <row r="31" spans="1:19" s="42" customFormat="1" ht="11.25" customHeight="1">
      <c r="A31" s="41"/>
      <c r="B31" s="135"/>
      <c r="C31" s="135" t="s">
        <v>272</v>
      </c>
      <c r="D31" s="137"/>
      <c r="E31" s="137"/>
      <c r="G31" s="135"/>
      <c r="H31" s="137"/>
      <c r="M31" s="161"/>
      <c r="O31" s="162"/>
    </row>
    <row r="32" spans="1:19" s="42" customFormat="1" ht="11.25" customHeight="1">
      <c r="C32" s="135" t="s">
        <v>270</v>
      </c>
      <c r="F32" s="49" t="s">
        <v>271</v>
      </c>
      <c r="G32" s="135"/>
      <c r="H32" s="137"/>
      <c r="M32" s="161"/>
      <c r="O32" s="162"/>
    </row>
    <row r="33" spans="1:32" s="42" customFormat="1" ht="11.25" customHeight="1">
      <c r="B33" s="135" t="s">
        <v>245</v>
      </c>
      <c r="C33" s="135"/>
      <c r="D33" s="137"/>
      <c r="E33" s="137"/>
      <c r="F33" s="135" t="s">
        <v>121</v>
      </c>
      <c r="H33" s="137"/>
      <c r="M33" s="161"/>
      <c r="O33" s="162"/>
      <c r="V33" s="83"/>
      <c r="W33" s="176"/>
      <c r="X33" s="176"/>
      <c r="Y33" s="176"/>
      <c r="Z33" s="176"/>
    </row>
    <row r="34" spans="1:32" s="42" customFormat="1" ht="11.25" customHeight="1">
      <c r="A34" s="41"/>
      <c r="B34" s="135"/>
      <c r="C34" s="135" t="s">
        <v>120</v>
      </c>
      <c r="D34" s="137"/>
      <c r="E34" s="137"/>
      <c r="F34" s="135" t="s">
        <v>246</v>
      </c>
      <c r="G34" s="71"/>
      <c r="H34" s="137"/>
      <c r="M34" s="161"/>
      <c r="O34" s="162"/>
      <c r="V34" s="83"/>
      <c r="W34" s="83"/>
      <c r="X34" s="83"/>
      <c r="Y34" s="83"/>
      <c r="Z34" s="83"/>
      <c r="AA34" s="83"/>
      <c r="AB34" s="83"/>
      <c r="AC34" s="83"/>
      <c r="AD34" s="49"/>
      <c r="AE34" s="49"/>
      <c r="AF34" s="49"/>
    </row>
    <row r="35" spans="1:32" s="42" customFormat="1" ht="11.25" customHeight="1">
      <c r="D35" s="137"/>
      <c r="E35" s="137"/>
      <c r="M35" s="161"/>
      <c r="O35" s="162"/>
      <c r="V35" s="84"/>
      <c r="W35" s="83"/>
      <c r="X35" s="176"/>
      <c r="Y35" s="83"/>
      <c r="Z35" s="83"/>
      <c r="AA35" s="83"/>
      <c r="AB35" s="83"/>
      <c r="AC35" s="83"/>
      <c r="AD35" s="49"/>
      <c r="AE35" s="49"/>
      <c r="AF35" s="49"/>
    </row>
    <row r="36" spans="1:32" s="76" customFormat="1" ht="17.25" customHeight="1">
      <c r="B36" s="76" t="s">
        <v>122</v>
      </c>
      <c r="M36" s="177"/>
      <c r="O36" s="178"/>
    </row>
    <row r="37" spans="1:32" s="76" customFormat="1" ht="17.25" customHeight="1">
      <c r="B37" s="76" t="s">
        <v>123</v>
      </c>
      <c r="M37" s="177"/>
      <c r="O37" s="178"/>
    </row>
    <row r="38" spans="1:32" s="76" customFormat="1" ht="9.75" customHeight="1">
      <c r="M38" s="177"/>
      <c r="O38" s="178"/>
    </row>
    <row r="39" spans="1:32" s="76" customFormat="1" ht="12">
      <c r="A39" s="111"/>
      <c r="M39" s="177"/>
      <c r="O39" s="178"/>
    </row>
    <row r="40" spans="1:32" s="42" customFormat="1" ht="21.75" customHeight="1">
      <c r="G40" s="42" t="s">
        <v>124</v>
      </c>
      <c r="I40" s="581" t="s">
        <v>277</v>
      </c>
      <c r="J40" s="56"/>
      <c r="K40" s="179"/>
      <c r="L40" s="150"/>
      <c r="M40" s="150"/>
      <c r="N40" s="150"/>
      <c r="O40" s="150"/>
      <c r="P40" s="150"/>
      <c r="Q40" s="82"/>
    </row>
    <row r="41" spans="1:32" s="42" customFormat="1" ht="12">
      <c r="M41" s="161"/>
      <c r="O41" s="162"/>
    </row>
    <row r="42" spans="1:32" s="42" customFormat="1" ht="12">
      <c r="M42" s="161"/>
      <c r="O42" s="162"/>
    </row>
    <row r="43" spans="1:32" s="42" customFormat="1" ht="12">
      <c r="M43" s="161"/>
      <c r="O43" s="162"/>
    </row>
    <row r="44" spans="1:32" s="42" customFormat="1" ht="12">
      <c r="M44" s="161"/>
      <c r="O44" s="162"/>
    </row>
  </sheetData>
  <mergeCells count="19">
    <mergeCell ref="B19:B25"/>
    <mergeCell ref="C19:D19"/>
    <mergeCell ref="B26:D26"/>
    <mergeCell ref="C14:D14"/>
    <mergeCell ref="C15:D15"/>
    <mergeCell ref="C16:D16"/>
    <mergeCell ref="M16:P16"/>
    <mergeCell ref="B17:D17"/>
    <mergeCell ref="M17:P17"/>
    <mergeCell ref="A1:R1"/>
    <mergeCell ref="B8:B16"/>
    <mergeCell ref="C8:D9"/>
    <mergeCell ref="E8:K8"/>
    <mergeCell ref="M8:Q8"/>
    <mergeCell ref="M9:P9"/>
    <mergeCell ref="C10:D10"/>
    <mergeCell ref="C11:D11"/>
    <mergeCell ref="C12:D12"/>
    <mergeCell ref="C13:D13"/>
  </mergeCells>
  <phoneticPr fontId="1"/>
  <printOptions horizontalCentered="1"/>
  <pageMargins left="0.51181102362204722" right="0.51181102362204722" top="0.55118110236220474" bottom="0.55118110236220474" header="0.31496062992125984" footer="0.31496062992125984"/>
  <pageSetup paperSize="9" orientation="portrait" cellComments="asDisplayed" r:id="rId1"/>
  <headerFooter>
    <oddHeader>&amp;L&amp;"ＭＳ Ｐ明朝,標準"&amp;8別記第3号様式（第7条関係）</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view="pageBreakPreview" zoomScale="90" zoomScaleNormal="100" zoomScaleSheetLayoutView="90" workbookViewId="0">
      <selection activeCell="L11" sqref="L11"/>
    </sheetView>
  </sheetViews>
  <sheetFormatPr defaultColWidth="9" defaultRowHeight="21" customHeight="1"/>
  <cols>
    <col min="1" max="1" width="2.59765625" style="42" customWidth="1"/>
    <col min="2" max="2" width="15.1328125" style="42" customWidth="1"/>
    <col min="3" max="3" width="10.265625" style="42" customWidth="1"/>
    <col min="4" max="4" width="5" style="42" customWidth="1"/>
    <col min="5" max="5" width="13.3984375" style="42" customWidth="1"/>
    <col min="6" max="6" width="8.46484375" style="42" customWidth="1"/>
    <col min="7" max="7" width="7.59765625" style="42" customWidth="1"/>
    <col min="8" max="8" width="8.46484375" style="42" customWidth="1"/>
    <col min="9" max="9" width="7.59765625" style="42" customWidth="1"/>
    <col min="10" max="10" width="9" style="42" customWidth="1"/>
    <col min="11" max="16384" width="9" style="42"/>
  </cols>
  <sheetData>
    <row r="1" spans="1:10" ht="21" customHeight="1">
      <c r="A1" s="409" t="s">
        <v>281</v>
      </c>
      <c r="B1" s="409"/>
      <c r="C1" s="409"/>
      <c r="D1" s="409"/>
      <c r="E1" s="409"/>
      <c r="F1" s="409"/>
      <c r="G1" s="409"/>
      <c r="H1" s="409"/>
      <c r="I1" s="409"/>
      <c r="J1" s="409"/>
    </row>
    <row r="2" spans="1:10" ht="17.25" customHeight="1">
      <c r="A2" s="136" t="s">
        <v>62</v>
      </c>
      <c r="B2" s="56"/>
      <c r="C2" s="584" t="s">
        <v>269</v>
      </c>
      <c r="D2" s="57"/>
      <c r="E2" s="57"/>
      <c r="F2" s="55"/>
      <c r="G2" s="55"/>
      <c r="I2" s="407" t="s">
        <v>73</v>
      </c>
      <c r="J2" s="408"/>
    </row>
    <row r="3" spans="1:10" ht="25.5" customHeight="1" thickBot="1">
      <c r="A3" s="137" t="s">
        <v>77</v>
      </c>
      <c r="H3" s="415" t="s">
        <v>341</v>
      </c>
      <c r="I3" s="415"/>
      <c r="J3" s="415"/>
    </row>
    <row r="4" spans="1:10" ht="21" customHeight="1">
      <c r="A4" s="411" t="s">
        <v>55</v>
      </c>
      <c r="B4" s="410" t="s">
        <v>56</v>
      </c>
      <c r="C4" s="410" t="s">
        <v>57</v>
      </c>
      <c r="D4" s="410" t="s">
        <v>58</v>
      </c>
      <c r="E4" s="414" t="s">
        <v>285</v>
      </c>
      <c r="F4" s="410" t="s">
        <v>59</v>
      </c>
      <c r="G4" s="410"/>
      <c r="H4" s="410" t="s">
        <v>61</v>
      </c>
      <c r="I4" s="410"/>
      <c r="J4" s="420" t="s">
        <v>76</v>
      </c>
    </row>
    <row r="5" spans="1:10" ht="21.75" customHeight="1" thickBot="1">
      <c r="A5" s="412"/>
      <c r="B5" s="413"/>
      <c r="C5" s="413"/>
      <c r="D5" s="413"/>
      <c r="E5" s="413"/>
      <c r="F5" s="63" t="s">
        <v>290</v>
      </c>
      <c r="G5" s="64" t="s">
        <v>75</v>
      </c>
      <c r="H5" s="63" t="s">
        <v>290</v>
      </c>
      <c r="I5" s="64" t="s">
        <v>75</v>
      </c>
      <c r="J5" s="421"/>
    </row>
    <row r="6" spans="1:10" ht="26.25" customHeight="1">
      <c r="A6" s="62">
        <v>1</v>
      </c>
      <c r="B6" s="582" t="s">
        <v>287</v>
      </c>
      <c r="C6" s="582" t="s">
        <v>288</v>
      </c>
      <c r="D6" s="582">
        <v>1</v>
      </c>
      <c r="E6" s="582"/>
      <c r="F6" s="582" t="s">
        <v>283</v>
      </c>
      <c r="G6" s="582" t="s">
        <v>289</v>
      </c>
      <c r="H6" s="582" t="s">
        <v>283</v>
      </c>
      <c r="I6" s="582" t="s">
        <v>291</v>
      </c>
      <c r="J6" s="583" t="s">
        <v>292</v>
      </c>
    </row>
    <row r="7" spans="1:10" ht="26.25" customHeight="1">
      <c r="A7" s="58">
        <v>2</v>
      </c>
      <c r="B7" s="48"/>
      <c r="C7" s="48"/>
      <c r="D7" s="48"/>
      <c r="E7" s="48"/>
      <c r="F7" s="48"/>
      <c r="G7" s="48"/>
      <c r="H7" s="48"/>
      <c r="I7" s="48"/>
      <c r="J7" s="59"/>
    </row>
    <row r="8" spans="1:10" ht="26.25" customHeight="1">
      <c r="A8" s="58">
        <v>3</v>
      </c>
      <c r="B8" s="48"/>
      <c r="C8" s="48"/>
      <c r="D8" s="48"/>
      <c r="E8" s="48"/>
      <c r="F8" s="48"/>
      <c r="G8" s="48"/>
      <c r="H8" s="48"/>
      <c r="I8" s="48"/>
      <c r="J8" s="59"/>
    </row>
    <row r="9" spans="1:10" ht="26.25" customHeight="1">
      <c r="A9" s="58">
        <v>4</v>
      </c>
      <c r="B9" s="48"/>
      <c r="C9" s="48"/>
      <c r="D9" s="48"/>
      <c r="E9" s="48"/>
      <c r="F9" s="48"/>
      <c r="G9" s="48"/>
      <c r="H9" s="48"/>
      <c r="I9" s="48"/>
      <c r="J9" s="59"/>
    </row>
    <row r="10" spans="1:10" ht="26.25" customHeight="1">
      <c r="A10" s="58">
        <v>5</v>
      </c>
      <c r="B10" s="48"/>
      <c r="C10" s="48"/>
      <c r="D10" s="48"/>
      <c r="E10" s="48"/>
      <c r="F10" s="48"/>
      <c r="G10" s="48"/>
      <c r="H10" s="48"/>
      <c r="I10" s="48"/>
      <c r="J10" s="59"/>
    </row>
    <row r="11" spans="1:10" ht="26.25" customHeight="1">
      <c r="A11" s="58">
        <v>6</v>
      </c>
      <c r="B11" s="48"/>
      <c r="C11" s="48"/>
      <c r="D11" s="48"/>
      <c r="E11" s="48"/>
      <c r="F11" s="48"/>
      <c r="G11" s="48"/>
      <c r="H11" s="48"/>
      <c r="I11" s="48"/>
      <c r="J11" s="59"/>
    </row>
    <row r="12" spans="1:10" ht="26.25" customHeight="1">
      <c r="A12" s="58">
        <v>7</v>
      </c>
      <c r="B12" s="48"/>
      <c r="C12" s="48"/>
      <c r="D12" s="48"/>
      <c r="E12" s="48"/>
      <c r="F12" s="48"/>
      <c r="G12" s="48"/>
      <c r="H12" s="48"/>
      <c r="I12" s="48"/>
      <c r="J12" s="59"/>
    </row>
    <row r="13" spans="1:10" ht="26.25" customHeight="1">
      <c r="A13" s="58">
        <v>8</v>
      </c>
      <c r="B13" s="48"/>
      <c r="C13" s="48"/>
      <c r="D13" s="48"/>
      <c r="E13" s="48"/>
      <c r="F13" s="48"/>
      <c r="G13" s="48"/>
      <c r="H13" s="48"/>
      <c r="I13" s="48"/>
      <c r="J13" s="59"/>
    </row>
    <row r="14" spans="1:10" ht="26.25" customHeight="1">
      <c r="A14" s="58">
        <v>9</v>
      </c>
      <c r="B14" s="48"/>
      <c r="C14" s="48"/>
      <c r="D14" s="48"/>
      <c r="E14" s="48"/>
      <c r="F14" s="48"/>
      <c r="G14" s="48"/>
      <c r="H14" s="48"/>
      <c r="I14" s="48"/>
      <c r="J14" s="59"/>
    </row>
    <row r="15" spans="1:10" ht="26.25" customHeight="1">
      <c r="A15" s="58">
        <v>10</v>
      </c>
      <c r="B15" s="48"/>
      <c r="C15" s="48"/>
      <c r="D15" s="48"/>
      <c r="E15" s="48"/>
      <c r="F15" s="48"/>
      <c r="G15" s="48"/>
      <c r="H15" s="48"/>
      <c r="I15" s="48"/>
      <c r="J15" s="59"/>
    </row>
    <row r="16" spans="1:10" ht="26.25" customHeight="1">
      <c r="A16" s="58">
        <v>11</v>
      </c>
      <c r="B16" s="48"/>
      <c r="C16" s="48"/>
      <c r="D16" s="48"/>
      <c r="E16" s="48"/>
      <c r="F16" s="48"/>
      <c r="G16" s="48"/>
      <c r="H16" s="48"/>
      <c r="I16" s="48"/>
      <c r="J16" s="59"/>
    </row>
    <row r="17" spans="1:11" ht="26.25" customHeight="1">
      <c r="A17" s="58">
        <v>12</v>
      </c>
      <c r="B17" s="48"/>
      <c r="C17" s="48"/>
      <c r="D17" s="48"/>
      <c r="E17" s="48"/>
      <c r="F17" s="48"/>
      <c r="G17" s="48"/>
      <c r="H17" s="48"/>
      <c r="I17" s="48"/>
      <c r="J17" s="59"/>
    </row>
    <row r="18" spans="1:11" ht="26.25" customHeight="1">
      <c r="A18" s="58">
        <v>13</v>
      </c>
      <c r="B18" s="48"/>
      <c r="C18" s="48"/>
      <c r="D18" s="48"/>
      <c r="E18" s="48"/>
      <c r="F18" s="48"/>
      <c r="G18" s="48"/>
      <c r="H18" s="48"/>
      <c r="I18" s="48"/>
      <c r="J18" s="59"/>
    </row>
    <row r="19" spans="1:11" ht="26.25" customHeight="1">
      <c r="A19" s="58">
        <v>14</v>
      </c>
      <c r="B19" s="48"/>
      <c r="C19" s="48"/>
      <c r="D19" s="48"/>
      <c r="E19" s="48"/>
      <c r="F19" s="48"/>
      <c r="G19" s="48"/>
      <c r="H19" s="48"/>
      <c r="I19" s="48"/>
      <c r="J19" s="59"/>
    </row>
    <row r="20" spans="1:11" ht="26.25" customHeight="1">
      <c r="A20" s="58">
        <v>15</v>
      </c>
      <c r="B20" s="48"/>
      <c r="C20" s="48"/>
      <c r="D20" s="48"/>
      <c r="E20" s="48"/>
      <c r="F20" s="48"/>
      <c r="G20" s="48"/>
      <c r="H20" s="48"/>
      <c r="I20" s="48"/>
      <c r="J20" s="59"/>
    </row>
    <row r="21" spans="1:11" ht="26.25" customHeight="1">
      <c r="A21" s="58">
        <v>16</v>
      </c>
      <c r="B21" s="48"/>
      <c r="C21" s="48"/>
      <c r="D21" s="48"/>
      <c r="E21" s="48"/>
      <c r="F21" s="48"/>
      <c r="G21" s="48"/>
      <c r="H21" s="48"/>
      <c r="I21" s="48"/>
      <c r="J21" s="59"/>
    </row>
    <row r="22" spans="1:11" ht="26.25" customHeight="1">
      <c r="A22" s="58">
        <v>17</v>
      </c>
      <c r="B22" s="48"/>
      <c r="C22" s="48"/>
      <c r="D22" s="48"/>
      <c r="E22" s="48"/>
      <c r="F22" s="48"/>
      <c r="G22" s="48"/>
      <c r="H22" s="48"/>
      <c r="I22" s="48"/>
      <c r="J22" s="59"/>
    </row>
    <row r="23" spans="1:11" ht="26.25" customHeight="1">
      <c r="A23" s="58">
        <v>18</v>
      </c>
      <c r="B23" s="48"/>
      <c r="C23" s="48"/>
      <c r="D23" s="48"/>
      <c r="E23" s="48"/>
      <c r="F23" s="48"/>
      <c r="G23" s="48"/>
      <c r="H23" s="48"/>
      <c r="I23" s="48"/>
      <c r="J23" s="59"/>
    </row>
    <row r="24" spans="1:11" ht="26.25" customHeight="1">
      <c r="A24" s="58">
        <v>19</v>
      </c>
      <c r="B24" s="48"/>
      <c r="C24" s="48"/>
      <c r="D24" s="48"/>
      <c r="E24" s="48"/>
      <c r="F24" s="48"/>
      <c r="G24" s="48"/>
      <c r="H24" s="48"/>
      <c r="I24" s="48"/>
      <c r="J24" s="59"/>
    </row>
    <row r="25" spans="1:11" ht="26.25" customHeight="1">
      <c r="A25" s="58">
        <v>20</v>
      </c>
      <c r="B25" s="48"/>
      <c r="C25" s="48"/>
      <c r="D25" s="48"/>
      <c r="E25" s="48"/>
      <c r="F25" s="48"/>
      <c r="G25" s="48"/>
      <c r="H25" s="48"/>
      <c r="I25" s="48"/>
      <c r="J25" s="59"/>
    </row>
    <row r="26" spans="1:11" ht="26.25" customHeight="1">
      <c r="A26" s="58">
        <v>21</v>
      </c>
      <c r="B26" s="48"/>
      <c r="C26" s="48"/>
      <c r="D26" s="48"/>
      <c r="E26" s="48"/>
      <c r="F26" s="48"/>
      <c r="G26" s="48"/>
      <c r="H26" s="48"/>
      <c r="I26" s="48"/>
      <c r="J26" s="59"/>
    </row>
    <row r="27" spans="1:11" ht="26.25" customHeight="1" thickBot="1">
      <c r="A27" s="70">
        <v>22</v>
      </c>
      <c r="B27" s="60"/>
      <c r="C27" s="60"/>
      <c r="D27" s="60"/>
      <c r="E27" s="60"/>
      <c r="F27" s="60"/>
      <c r="G27" s="60"/>
      <c r="H27" s="60"/>
      <c r="I27" s="60"/>
      <c r="J27" s="61"/>
    </row>
    <row r="28" spans="1:11" ht="15" customHeight="1">
      <c r="A28" s="49" t="s">
        <v>339</v>
      </c>
    </row>
    <row r="29" spans="1:11" s="49" customFormat="1" ht="15" customHeight="1">
      <c r="A29" s="49" t="s">
        <v>74</v>
      </c>
    </row>
    <row r="30" spans="1:11" s="49" customFormat="1" ht="10.5" customHeight="1"/>
    <row r="31" spans="1:11" s="49" customFormat="1" ht="16.5" customHeight="1">
      <c r="A31" s="109"/>
      <c r="B31" s="54" t="s">
        <v>70</v>
      </c>
      <c r="C31" s="419" t="s">
        <v>71</v>
      </c>
      <c r="D31" s="419"/>
      <c r="E31" s="425" t="s">
        <v>72</v>
      </c>
      <c r="F31" s="426"/>
      <c r="G31" s="426"/>
      <c r="H31" s="426"/>
      <c r="I31" s="426"/>
      <c r="J31" s="427"/>
    </row>
    <row r="32" spans="1:11" s="49" customFormat="1" ht="22.5" customHeight="1">
      <c r="B32" s="50" t="s">
        <v>65</v>
      </c>
      <c r="C32" s="424" t="s">
        <v>68</v>
      </c>
      <c r="D32" s="424"/>
      <c r="E32" s="416" t="s">
        <v>63</v>
      </c>
      <c r="F32" s="417"/>
      <c r="G32" s="417"/>
      <c r="H32" s="417"/>
      <c r="I32" s="417"/>
      <c r="J32" s="418"/>
      <c r="K32" s="51"/>
    </row>
    <row r="33" spans="2:10" s="52" customFormat="1" ht="21" customHeight="1">
      <c r="B33" s="53" t="s">
        <v>66</v>
      </c>
      <c r="C33" s="422" t="s">
        <v>273</v>
      </c>
      <c r="D33" s="422"/>
      <c r="E33" s="416" t="s">
        <v>282</v>
      </c>
      <c r="F33" s="417"/>
      <c r="G33" s="417"/>
      <c r="H33" s="417"/>
      <c r="I33" s="417"/>
      <c r="J33" s="418"/>
    </row>
    <row r="34" spans="2:10" s="49" customFormat="1" ht="21" customHeight="1">
      <c r="B34" s="50" t="s">
        <v>67</v>
      </c>
      <c r="C34" s="423" t="s">
        <v>69</v>
      </c>
      <c r="D34" s="423"/>
      <c r="E34" s="416" t="s">
        <v>64</v>
      </c>
      <c r="F34" s="417"/>
      <c r="G34" s="417"/>
      <c r="H34" s="417"/>
      <c r="I34" s="417"/>
      <c r="J34" s="418"/>
    </row>
    <row r="35" spans="2:10" s="49" customFormat="1" ht="9.75" customHeight="1">
      <c r="B35" s="102"/>
      <c r="C35" s="110"/>
      <c r="D35" s="110"/>
      <c r="E35" s="110"/>
      <c r="F35" s="110"/>
      <c r="G35" s="110"/>
      <c r="H35" s="110"/>
      <c r="I35" s="110"/>
      <c r="J35" s="110"/>
    </row>
  </sheetData>
  <mergeCells count="19">
    <mergeCell ref="E32:J32"/>
    <mergeCell ref="E33:J33"/>
    <mergeCell ref="E34:J34"/>
    <mergeCell ref="C31:D31"/>
    <mergeCell ref="J4:J5"/>
    <mergeCell ref="C33:D33"/>
    <mergeCell ref="C34:D34"/>
    <mergeCell ref="C32:D32"/>
    <mergeCell ref="E31:J31"/>
    <mergeCell ref="I2:J2"/>
    <mergeCell ref="A1:J1"/>
    <mergeCell ref="F4:G4"/>
    <mergeCell ref="H4:I4"/>
    <mergeCell ref="A4:A5"/>
    <mergeCell ref="B4:B5"/>
    <mergeCell ref="C4:C5"/>
    <mergeCell ref="D4:D5"/>
    <mergeCell ref="E4:E5"/>
    <mergeCell ref="H3:J3"/>
  </mergeCells>
  <phoneticPr fontId="1"/>
  <printOptions horizontalCentered="1"/>
  <pageMargins left="0.51181102362204722" right="0.51181102362204722" top="0.55118110236220474" bottom="0.55118110236220474" header="0.31496062992125984" footer="0.31496062992125984"/>
  <pageSetup paperSize="9" scale="98" orientation="portrait" cellComments="asDisplayed" r:id="rId1"/>
  <headerFooter>
    <oddHeader>&amp;L&amp;"ＭＳ Ｐ明朝,標準"&amp;8別記第3号様式（第7条関係）</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7"/>
  <sheetViews>
    <sheetView view="pageBreakPreview" zoomScale="98" zoomScaleNormal="98" zoomScaleSheetLayoutView="98" workbookViewId="0">
      <selection activeCell="AR41" sqref="AR41"/>
    </sheetView>
  </sheetViews>
  <sheetFormatPr defaultColWidth="3.59765625" defaultRowHeight="12"/>
  <cols>
    <col min="1" max="32" width="2.59765625" style="42" customWidth="1"/>
    <col min="33" max="33" width="3.73046875" style="42" customWidth="1"/>
    <col min="34" max="35" width="2.46484375" style="42" customWidth="1"/>
    <col min="36" max="36" width="1.3984375" style="42" customWidth="1"/>
    <col min="37" max="39" width="2.46484375" style="42" customWidth="1"/>
    <col min="40" max="16384" width="3.59765625" style="42"/>
  </cols>
  <sheetData>
    <row r="1" spans="1:37" ht="21" customHeight="1">
      <c r="A1" s="501" t="s">
        <v>155</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row>
    <row r="2" spans="1:37" ht="18.75" customHeight="1">
      <c r="A2" s="68" t="s">
        <v>62</v>
      </c>
      <c r="B2" s="101"/>
      <c r="C2" s="101"/>
      <c r="D2" s="101"/>
      <c r="E2" s="101"/>
      <c r="F2" s="101"/>
      <c r="G2" s="503" t="s">
        <v>293</v>
      </c>
      <c r="H2" s="503"/>
      <c r="I2" s="503"/>
      <c r="J2" s="503"/>
      <c r="K2" s="503"/>
      <c r="L2" s="503"/>
      <c r="M2" s="503"/>
      <c r="N2" s="503"/>
      <c r="O2" s="503"/>
      <c r="P2" s="503"/>
      <c r="Q2" s="128" t="s">
        <v>183</v>
      </c>
      <c r="R2" s="128"/>
      <c r="S2" s="128"/>
      <c r="T2" s="128"/>
      <c r="U2" s="128"/>
      <c r="V2" s="128"/>
      <c r="W2" s="128"/>
      <c r="X2" s="128"/>
      <c r="Y2" s="128"/>
      <c r="Z2" s="128"/>
      <c r="AA2" s="128"/>
      <c r="AB2" s="128"/>
      <c r="AC2" s="128"/>
      <c r="AD2" s="128"/>
      <c r="AE2" s="128"/>
      <c r="AF2" s="128"/>
      <c r="AG2" s="128"/>
    </row>
    <row r="3" spans="1:37" ht="11.25" customHeight="1" thickBot="1">
      <c r="R3" s="69"/>
      <c r="S3" s="69"/>
      <c r="T3" s="69"/>
      <c r="U3" s="69"/>
      <c r="V3" s="69"/>
      <c r="W3" s="69"/>
      <c r="X3" s="69"/>
      <c r="Y3" s="103"/>
      <c r="Z3" s="103"/>
      <c r="AA3" s="69"/>
      <c r="AB3" s="69"/>
      <c r="AC3" s="69"/>
      <c r="AD3" s="502" t="s">
        <v>134</v>
      </c>
      <c r="AE3" s="502"/>
      <c r="AF3" s="502"/>
      <c r="AG3" s="502"/>
    </row>
    <row r="4" spans="1:37" ht="18" customHeight="1">
      <c r="A4" s="484" t="s">
        <v>60</v>
      </c>
      <c r="B4" s="585" t="s">
        <v>287</v>
      </c>
      <c r="C4" s="586"/>
      <c r="D4" s="586"/>
      <c r="E4" s="586"/>
      <c r="F4" s="586"/>
      <c r="G4" s="586"/>
      <c r="H4" s="587"/>
      <c r="I4" s="459" t="s">
        <v>83</v>
      </c>
      <c r="J4" s="459"/>
      <c r="K4" s="459" t="s">
        <v>89</v>
      </c>
      <c r="L4" s="459"/>
      <c r="M4" s="459"/>
      <c r="N4" s="459"/>
      <c r="O4" s="459"/>
      <c r="P4" s="459"/>
      <c r="Q4" s="459"/>
      <c r="R4" s="459"/>
      <c r="S4" s="459"/>
      <c r="T4" s="459"/>
      <c r="U4" s="459"/>
      <c r="V4" s="459" t="s">
        <v>90</v>
      </c>
      <c r="W4" s="459"/>
      <c r="X4" s="459"/>
      <c r="Y4" s="459"/>
      <c r="Z4" s="459"/>
      <c r="AA4" s="459" t="s">
        <v>92</v>
      </c>
      <c r="AB4" s="459"/>
      <c r="AC4" s="459"/>
      <c r="AD4" s="459"/>
      <c r="AE4" s="470" t="s">
        <v>94</v>
      </c>
      <c r="AF4" s="471"/>
      <c r="AG4" s="472"/>
    </row>
    <row r="5" spans="1:37" ht="18" customHeight="1">
      <c r="A5" s="485"/>
      <c r="B5" s="588"/>
      <c r="C5" s="589"/>
      <c r="D5" s="589"/>
      <c r="E5" s="589"/>
      <c r="F5" s="589"/>
      <c r="G5" s="589"/>
      <c r="H5" s="590"/>
      <c r="I5" s="594">
        <v>50</v>
      </c>
      <c r="J5" s="594"/>
      <c r="K5" s="93" t="s">
        <v>125</v>
      </c>
      <c r="L5" s="94"/>
      <c r="M5" s="595" t="s">
        <v>294</v>
      </c>
      <c r="N5" s="595"/>
      <c r="O5" s="595"/>
      <c r="P5" s="595"/>
      <c r="Q5" s="595"/>
      <c r="R5" s="595"/>
      <c r="S5" s="595"/>
      <c r="T5" s="595"/>
      <c r="U5" s="596"/>
      <c r="V5" s="93" t="s">
        <v>127</v>
      </c>
      <c r="W5" s="94"/>
      <c r="X5" s="94" t="s">
        <v>129</v>
      </c>
      <c r="Y5" s="94"/>
      <c r="Z5" s="95"/>
      <c r="AA5" s="599">
        <v>27</v>
      </c>
      <c r="AB5" s="441" t="s">
        <v>96</v>
      </c>
      <c r="AC5" s="600">
        <v>4</v>
      </c>
      <c r="AD5" s="476" t="s">
        <v>97</v>
      </c>
      <c r="AE5" s="599">
        <v>6</v>
      </c>
      <c r="AF5" s="600"/>
      <c r="AG5" s="478" t="s">
        <v>96</v>
      </c>
      <c r="AK5" s="100"/>
    </row>
    <row r="6" spans="1:37" ht="18" customHeight="1">
      <c r="A6" s="486"/>
      <c r="B6" s="591"/>
      <c r="C6" s="592"/>
      <c r="D6" s="592"/>
      <c r="E6" s="592"/>
      <c r="F6" s="592"/>
      <c r="G6" s="592"/>
      <c r="H6" s="593"/>
      <c r="I6" s="594"/>
      <c r="J6" s="594"/>
      <c r="K6" s="481"/>
      <c r="L6" s="482"/>
      <c r="M6" s="482"/>
      <c r="N6" s="482"/>
      <c r="O6" s="482"/>
      <c r="P6" s="97" t="s">
        <v>133</v>
      </c>
      <c r="Q6" s="97"/>
      <c r="R6" s="597" t="s">
        <v>295</v>
      </c>
      <c r="S6" s="597"/>
      <c r="T6" s="597"/>
      <c r="U6" s="598"/>
      <c r="V6" s="96" t="s">
        <v>128</v>
      </c>
      <c r="W6" s="97"/>
      <c r="X6" s="97"/>
      <c r="Y6" s="97"/>
      <c r="Z6" s="98"/>
      <c r="AA6" s="591"/>
      <c r="AB6" s="475"/>
      <c r="AC6" s="592"/>
      <c r="AD6" s="477"/>
      <c r="AE6" s="591"/>
      <c r="AF6" s="592"/>
      <c r="AG6" s="479"/>
    </row>
    <row r="7" spans="1:37" ht="18" customHeight="1">
      <c r="A7" s="480" t="s">
        <v>91</v>
      </c>
      <c r="B7" s="438"/>
      <c r="C7" s="438"/>
      <c r="D7" s="438"/>
      <c r="E7" s="438"/>
      <c r="F7" s="438"/>
      <c r="G7" s="437" t="s">
        <v>84</v>
      </c>
      <c r="H7" s="438"/>
      <c r="I7" s="438"/>
      <c r="J7" s="438"/>
      <c r="K7" s="438"/>
      <c r="L7" s="438"/>
      <c r="M7" s="438"/>
      <c r="N7" s="438"/>
      <c r="O7" s="438"/>
      <c r="P7" s="439"/>
      <c r="Q7" s="456" t="s">
        <v>93</v>
      </c>
      <c r="R7" s="457"/>
      <c r="S7" s="457"/>
      <c r="T7" s="457"/>
      <c r="U7" s="458"/>
      <c r="V7" s="437" t="s">
        <v>87</v>
      </c>
      <c r="W7" s="438"/>
      <c r="X7" s="438"/>
      <c r="Y7" s="438"/>
      <c r="Z7" s="438"/>
      <c r="AA7" s="438"/>
      <c r="AB7" s="438"/>
      <c r="AC7" s="438"/>
      <c r="AD7" s="439"/>
      <c r="AE7" s="456" t="s">
        <v>126</v>
      </c>
      <c r="AF7" s="457"/>
      <c r="AG7" s="474"/>
    </row>
    <row r="8" spans="1:37" ht="18" customHeight="1">
      <c r="A8" s="498" t="s">
        <v>130</v>
      </c>
      <c r="B8" s="496"/>
      <c r="C8" s="496"/>
      <c r="D8" s="496"/>
      <c r="E8" s="496"/>
      <c r="F8" s="496"/>
      <c r="G8" s="428" t="s">
        <v>306</v>
      </c>
      <c r="H8" s="429"/>
      <c r="I8" s="429"/>
      <c r="J8" s="429"/>
      <c r="K8" s="429"/>
      <c r="L8" s="429"/>
      <c r="M8" s="429"/>
      <c r="N8" s="429"/>
      <c r="O8" s="429"/>
      <c r="P8" s="430"/>
      <c r="Q8" s="65"/>
      <c r="R8" s="606">
        <v>28</v>
      </c>
      <c r="S8" s="184" t="s">
        <v>296</v>
      </c>
      <c r="T8" s="605">
        <v>2</v>
      </c>
      <c r="U8" s="184" t="s">
        <v>97</v>
      </c>
      <c r="V8" s="88" t="s">
        <v>85</v>
      </c>
      <c r="W8" s="90"/>
      <c r="X8" s="90"/>
      <c r="Y8" s="603">
        <v>7</v>
      </c>
      <c r="Z8" s="603"/>
      <c r="AA8" s="603"/>
      <c r="AB8" s="603"/>
      <c r="AC8" s="90" t="s">
        <v>95</v>
      </c>
      <c r="AD8" s="66"/>
      <c r="AE8" s="599">
        <v>5</v>
      </c>
      <c r="AF8" s="600"/>
      <c r="AG8" s="446" t="s">
        <v>17</v>
      </c>
    </row>
    <row r="9" spans="1:37" ht="18" customHeight="1">
      <c r="A9" s="499" t="s">
        <v>131</v>
      </c>
      <c r="B9" s="500"/>
      <c r="C9" s="500"/>
      <c r="D9" s="500"/>
      <c r="E9" s="500"/>
      <c r="F9" s="500"/>
      <c r="G9" s="431"/>
      <c r="H9" s="432"/>
      <c r="I9" s="432"/>
      <c r="J9" s="432"/>
      <c r="K9" s="432"/>
      <c r="L9" s="432"/>
      <c r="M9" s="432"/>
      <c r="N9" s="432"/>
      <c r="O9" s="432"/>
      <c r="P9" s="433"/>
      <c r="Q9" s="450" t="s">
        <v>299</v>
      </c>
      <c r="R9" s="451"/>
      <c r="S9" s="451"/>
      <c r="T9" s="451"/>
      <c r="U9" s="452"/>
      <c r="V9" s="88" t="s">
        <v>86</v>
      </c>
      <c r="W9" s="90"/>
      <c r="X9" s="90"/>
      <c r="Y9" s="603">
        <v>8</v>
      </c>
      <c r="Z9" s="603"/>
      <c r="AA9" s="603"/>
      <c r="AB9" s="603"/>
      <c r="AC9" s="90" t="s">
        <v>95</v>
      </c>
      <c r="AD9" s="66"/>
      <c r="AE9" s="588"/>
      <c r="AF9" s="589"/>
      <c r="AG9" s="447"/>
    </row>
    <row r="10" spans="1:37" ht="18" customHeight="1" thickBot="1">
      <c r="A10" s="494" t="s">
        <v>132</v>
      </c>
      <c r="B10" s="495"/>
      <c r="C10" s="495"/>
      <c r="D10" s="495"/>
      <c r="E10" s="495"/>
      <c r="F10" s="495"/>
      <c r="G10" s="434"/>
      <c r="H10" s="435"/>
      <c r="I10" s="435"/>
      <c r="J10" s="435"/>
      <c r="K10" s="435"/>
      <c r="L10" s="435"/>
      <c r="M10" s="435"/>
      <c r="N10" s="435"/>
      <c r="O10" s="435"/>
      <c r="P10" s="436"/>
      <c r="Q10" s="453" t="s">
        <v>300</v>
      </c>
      <c r="R10" s="454"/>
      <c r="S10" s="454"/>
      <c r="T10" s="454"/>
      <c r="U10" s="455"/>
      <c r="V10" s="91" t="s">
        <v>88</v>
      </c>
      <c r="W10" s="92"/>
      <c r="X10" s="92"/>
      <c r="Y10" s="604">
        <v>8</v>
      </c>
      <c r="Z10" s="604"/>
      <c r="AA10" s="604"/>
      <c r="AB10" s="604"/>
      <c r="AC10" s="92" t="s">
        <v>95</v>
      </c>
      <c r="AD10" s="99"/>
      <c r="AE10" s="601"/>
      <c r="AF10" s="602"/>
      <c r="AG10" s="448"/>
    </row>
    <row r="11" spans="1:37" ht="18" customHeight="1">
      <c r="A11" s="484" t="s">
        <v>60</v>
      </c>
      <c r="B11" s="487"/>
      <c r="C11" s="488"/>
      <c r="D11" s="488"/>
      <c r="E11" s="488"/>
      <c r="F11" s="488"/>
      <c r="G11" s="488"/>
      <c r="H11" s="489"/>
      <c r="I11" s="459" t="s">
        <v>83</v>
      </c>
      <c r="J11" s="459"/>
      <c r="K11" s="459" t="s">
        <v>89</v>
      </c>
      <c r="L11" s="459"/>
      <c r="M11" s="459"/>
      <c r="N11" s="459"/>
      <c r="O11" s="459"/>
      <c r="P11" s="459"/>
      <c r="Q11" s="459"/>
      <c r="R11" s="459"/>
      <c r="S11" s="459"/>
      <c r="T11" s="459"/>
      <c r="U11" s="459"/>
      <c r="V11" s="459" t="s">
        <v>90</v>
      </c>
      <c r="W11" s="459"/>
      <c r="X11" s="459"/>
      <c r="Y11" s="459"/>
      <c r="Z11" s="459"/>
      <c r="AA11" s="459" t="s">
        <v>92</v>
      </c>
      <c r="AB11" s="459"/>
      <c r="AC11" s="459"/>
      <c r="AD11" s="459"/>
      <c r="AE11" s="470" t="s">
        <v>94</v>
      </c>
      <c r="AF11" s="471"/>
      <c r="AG11" s="472"/>
    </row>
    <row r="12" spans="1:37" ht="18" customHeight="1">
      <c r="A12" s="485"/>
      <c r="B12" s="442"/>
      <c r="C12" s="443"/>
      <c r="D12" s="443"/>
      <c r="E12" s="443"/>
      <c r="F12" s="443"/>
      <c r="G12" s="443"/>
      <c r="H12" s="490"/>
      <c r="I12" s="491"/>
      <c r="J12" s="491"/>
      <c r="K12" s="93" t="s">
        <v>125</v>
      </c>
      <c r="L12" s="94"/>
      <c r="M12" s="492"/>
      <c r="N12" s="492"/>
      <c r="O12" s="492"/>
      <c r="P12" s="492"/>
      <c r="Q12" s="492"/>
      <c r="R12" s="492"/>
      <c r="S12" s="492"/>
      <c r="T12" s="492"/>
      <c r="U12" s="493"/>
      <c r="V12" s="93" t="s">
        <v>127</v>
      </c>
      <c r="W12" s="94"/>
      <c r="X12" s="94" t="s">
        <v>129</v>
      </c>
      <c r="Y12" s="94"/>
      <c r="Z12" s="95"/>
      <c r="AA12" s="440"/>
      <c r="AB12" s="441" t="s">
        <v>96</v>
      </c>
      <c r="AC12" s="441"/>
      <c r="AD12" s="476" t="s">
        <v>97</v>
      </c>
      <c r="AE12" s="440"/>
      <c r="AF12" s="441"/>
      <c r="AG12" s="478" t="s">
        <v>96</v>
      </c>
    </row>
    <row r="13" spans="1:37" ht="18" customHeight="1">
      <c r="A13" s="486"/>
      <c r="B13" s="473"/>
      <c r="C13" s="475"/>
      <c r="D13" s="475"/>
      <c r="E13" s="475"/>
      <c r="F13" s="475"/>
      <c r="G13" s="475"/>
      <c r="H13" s="477"/>
      <c r="I13" s="491"/>
      <c r="J13" s="491"/>
      <c r="K13" s="481"/>
      <c r="L13" s="482"/>
      <c r="M13" s="482"/>
      <c r="N13" s="482"/>
      <c r="O13" s="482"/>
      <c r="P13" s="97" t="s">
        <v>133</v>
      </c>
      <c r="Q13" s="97"/>
      <c r="R13" s="482"/>
      <c r="S13" s="482"/>
      <c r="T13" s="482"/>
      <c r="U13" s="483"/>
      <c r="V13" s="96" t="s">
        <v>128</v>
      </c>
      <c r="W13" s="97"/>
      <c r="X13" s="97"/>
      <c r="Y13" s="97"/>
      <c r="Z13" s="98"/>
      <c r="AA13" s="473"/>
      <c r="AB13" s="475"/>
      <c r="AC13" s="475"/>
      <c r="AD13" s="477"/>
      <c r="AE13" s="473"/>
      <c r="AF13" s="475"/>
      <c r="AG13" s="479"/>
    </row>
    <row r="14" spans="1:37" ht="18" customHeight="1">
      <c r="A14" s="480" t="s">
        <v>91</v>
      </c>
      <c r="B14" s="438"/>
      <c r="C14" s="438"/>
      <c r="D14" s="438"/>
      <c r="E14" s="438"/>
      <c r="F14" s="438"/>
      <c r="G14" s="437" t="s">
        <v>84</v>
      </c>
      <c r="H14" s="438"/>
      <c r="I14" s="438"/>
      <c r="J14" s="438"/>
      <c r="K14" s="438"/>
      <c r="L14" s="438"/>
      <c r="M14" s="438"/>
      <c r="N14" s="438"/>
      <c r="O14" s="438"/>
      <c r="P14" s="439"/>
      <c r="Q14" s="456" t="s">
        <v>93</v>
      </c>
      <c r="R14" s="457"/>
      <c r="S14" s="457"/>
      <c r="T14" s="457"/>
      <c r="U14" s="458"/>
      <c r="V14" s="437" t="s">
        <v>87</v>
      </c>
      <c r="W14" s="438"/>
      <c r="X14" s="438"/>
      <c r="Y14" s="438"/>
      <c r="Z14" s="438"/>
      <c r="AA14" s="438"/>
      <c r="AB14" s="438"/>
      <c r="AC14" s="438"/>
      <c r="AD14" s="439"/>
      <c r="AE14" s="456" t="s">
        <v>126</v>
      </c>
      <c r="AF14" s="457"/>
      <c r="AG14" s="474"/>
    </row>
    <row r="15" spans="1:37" ht="18" customHeight="1">
      <c r="A15" s="498" t="s">
        <v>130</v>
      </c>
      <c r="B15" s="496"/>
      <c r="C15" s="496"/>
      <c r="D15" s="496"/>
      <c r="E15" s="496"/>
      <c r="F15" s="496"/>
      <c r="G15" s="428" t="s">
        <v>306</v>
      </c>
      <c r="H15" s="429"/>
      <c r="I15" s="429"/>
      <c r="J15" s="429"/>
      <c r="K15" s="429"/>
      <c r="L15" s="429"/>
      <c r="M15" s="429"/>
      <c r="N15" s="429"/>
      <c r="O15" s="429"/>
      <c r="P15" s="430"/>
      <c r="Q15" s="65"/>
      <c r="R15" s="89"/>
      <c r="S15" s="184" t="s">
        <v>296</v>
      </c>
      <c r="T15" s="184"/>
      <c r="U15" s="184" t="s">
        <v>97</v>
      </c>
      <c r="V15" s="88" t="s">
        <v>85</v>
      </c>
      <c r="W15" s="90"/>
      <c r="X15" s="90"/>
      <c r="Y15" s="466"/>
      <c r="Z15" s="466"/>
      <c r="AA15" s="466"/>
      <c r="AB15" s="466"/>
      <c r="AC15" s="90" t="s">
        <v>95</v>
      </c>
      <c r="AD15" s="66"/>
      <c r="AE15" s="440"/>
      <c r="AF15" s="441"/>
      <c r="AG15" s="446" t="s">
        <v>17</v>
      </c>
    </row>
    <row r="16" spans="1:37" ht="18" customHeight="1">
      <c r="A16" s="499" t="s">
        <v>131</v>
      </c>
      <c r="B16" s="500"/>
      <c r="C16" s="500"/>
      <c r="D16" s="500"/>
      <c r="E16" s="500"/>
      <c r="F16" s="500"/>
      <c r="G16" s="431"/>
      <c r="H16" s="432"/>
      <c r="I16" s="432"/>
      <c r="J16" s="432"/>
      <c r="K16" s="432"/>
      <c r="L16" s="432"/>
      <c r="M16" s="432"/>
      <c r="N16" s="432"/>
      <c r="O16" s="432"/>
      <c r="P16" s="433"/>
      <c r="Q16" s="450" t="s">
        <v>299</v>
      </c>
      <c r="R16" s="451"/>
      <c r="S16" s="451"/>
      <c r="T16" s="451"/>
      <c r="U16" s="452"/>
      <c r="V16" s="88" t="s">
        <v>86</v>
      </c>
      <c r="W16" s="90"/>
      <c r="X16" s="90"/>
      <c r="Y16" s="466"/>
      <c r="Z16" s="466"/>
      <c r="AA16" s="466"/>
      <c r="AB16" s="466"/>
      <c r="AC16" s="90" t="s">
        <v>95</v>
      </c>
      <c r="AD16" s="66"/>
      <c r="AE16" s="442"/>
      <c r="AF16" s="443"/>
      <c r="AG16" s="447"/>
    </row>
    <row r="17" spans="1:33" ht="18" customHeight="1" thickBot="1">
      <c r="A17" s="494" t="s">
        <v>132</v>
      </c>
      <c r="B17" s="495"/>
      <c r="C17" s="495"/>
      <c r="D17" s="495"/>
      <c r="E17" s="495"/>
      <c r="F17" s="495"/>
      <c r="G17" s="434"/>
      <c r="H17" s="435"/>
      <c r="I17" s="435"/>
      <c r="J17" s="435"/>
      <c r="K17" s="435"/>
      <c r="L17" s="435"/>
      <c r="M17" s="435"/>
      <c r="N17" s="435"/>
      <c r="O17" s="435"/>
      <c r="P17" s="436"/>
      <c r="Q17" s="453" t="s">
        <v>300</v>
      </c>
      <c r="R17" s="454"/>
      <c r="S17" s="454"/>
      <c r="T17" s="454"/>
      <c r="U17" s="455"/>
      <c r="V17" s="91" t="s">
        <v>88</v>
      </c>
      <c r="W17" s="92"/>
      <c r="X17" s="92"/>
      <c r="Y17" s="449"/>
      <c r="Z17" s="449"/>
      <c r="AA17" s="449"/>
      <c r="AB17" s="449"/>
      <c r="AC17" s="92" t="s">
        <v>95</v>
      </c>
      <c r="AD17" s="99"/>
      <c r="AE17" s="444"/>
      <c r="AF17" s="445"/>
      <c r="AG17" s="448"/>
    </row>
    <row r="18" spans="1:33" ht="18" customHeight="1">
      <c r="A18" s="484" t="s">
        <v>60</v>
      </c>
      <c r="B18" s="487"/>
      <c r="C18" s="488"/>
      <c r="D18" s="488"/>
      <c r="E18" s="488"/>
      <c r="F18" s="488"/>
      <c r="G18" s="488"/>
      <c r="H18" s="489"/>
      <c r="I18" s="459" t="s">
        <v>83</v>
      </c>
      <c r="J18" s="459"/>
      <c r="K18" s="459" t="s">
        <v>89</v>
      </c>
      <c r="L18" s="459"/>
      <c r="M18" s="459"/>
      <c r="N18" s="459"/>
      <c r="O18" s="459"/>
      <c r="P18" s="459"/>
      <c r="Q18" s="459"/>
      <c r="R18" s="459"/>
      <c r="S18" s="459"/>
      <c r="T18" s="459"/>
      <c r="U18" s="459"/>
      <c r="V18" s="459" t="s">
        <v>90</v>
      </c>
      <c r="W18" s="459"/>
      <c r="X18" s="459"/>
      <c r="Y18" s="459"/>
      <c r="Z18" s="459"/>
      <c r="AA18" s="459" t="s">
        <v>92</v>
      </c>
      <c r="AB18" s="459"/>
      <c r="AC18" s="459"/>
      <c r="AD18" s="459"/>
      <c r="AE18" s="470" t="s">
        <v>94</v>
      </c>
      <c r="AF18" s="471"/>
      <c r="AG18" s="472"/>
    </row>
    <row r="19" spans="1:33" ht="18" customHeight="1">
      <c r="A19" s="485"/>
      <c r="B19" s="442"/>
      <c r="C19" s="443"/>
      <c r="D19" s="443"/>
      <c r="E19" s="443"/>
      <c r="F19" s="443"/>
      <c r="G19" s="443"/>
      <c r="H19" s="490"/>
      <c r="I19" s="491"/>
      <c r="J19" s="491"/>
      <c r="K19" s="93" t="s">
        <v>125</v>
      </c>
      <c r="L19" s="94"/>
      <c r="M19" s="492"/>
      <c r="N19" s="492"/>
      <c r="O19" s="492"/>
      <c r="P19" s="492"/>
      <c r="Q19" s="441"/>
      <c r="R19" s="492"/>
      <c r="S19" s="492"/>
      <c r="T19" s="492"/>
      <c r="U19" s="493"/>
      <c r="V19" s="93" t="s">
        <v>127</v>
      </c>
      <c r="W19" s="94"/>
      <c r="X19" s="94" t="s">
        <v>129</v>
      </c>
      <c r="Y19" s="94"/>
      <c r="Z19" s="95"/>
      <c r="AA19" s="440"/>
      <c r="AB19" s="441" t="s">
        <v>96</v>
      </c>
      <c r="AC19" s="441"/>
      <c r="AD19" s="476" t="s">
        <v>97</v>
      </c>
      <c r="AE19" s="440"/>
      <c r="AF19" s="441"/>
      <c r="AG19" s="478" t="s">
        <v>96</v>
      </c>
    </row>
    <row r="20" spans="1:33" ht="18" customHeight="1">
      <c r="A20" s="486"/>
      <c r="B20" s="473"/>
      <c r="C20" s="475"/>
      <c r="D20" s="475"/>
      <c r="E20" s="475"/>
      <c r="F20" s="475"/>
      <c r="G20" s="475"/>
      <c r="H20" s="477"/>
      <c r="I20" s="491"/>
      <c r="J20" s="491"/>
      <c r="K20" s="481"/>
      <c r="L20" s="482"/>
      <c r="M20" s="482"/>
      <c r="N20" s="482"/>
      <c r="O20" s="482"/>
      <c r="P20" s="97" t="s">
        <v>133</v>
      </c>
      <c r="Q20" s="97"/>
      <c r="R20" s="482"/>
      <c r="S20" s="482"/>
      <c r="T20" s="482"/>
      <c r="U20" s="483"/>
      <c r="V20" s="96" t="s">
        <v>128</v>
      </c>
      <c r="W20" s="97"/>
      <c r="X20" s="97"/>
      <c r="Y20" s="97"/>
      <c r="Z20" s="98"/>
      <c r="AA20" s="473"/>
      <c r="AB20" s="475"/>
      <c r="AC20" s="475"/>
      <c r="AD20" s="477"/>
      <c r="AE20" s="473"/>
      <c r="AF20" s="475"/>
      <c r="AG20" s="479"/>
    </row>
    <row r="21" spans="1:33" ht="18" customHeight="1">
      <c r="A21" s="480" t="s">
        <v>91</v>
      </c>
      <c r="B21" s="438"/>
      <c r="C21" s="438"/>
      <c r="D21" s="438"/>
      <c r="E21" s="438"/>
      <c r="F21" s="438"/>
      <c r="G21" s="437" t="s">
        <v>84</v>
      </c>
      <c r="H21" s="438"/>
      <c r="I21" s="438"/>
      <c r="J21" s="438"/>
      <c r="K21" s="438"/>
      <c r="L21" s="438"/>
      <c r="M21" s="438"/>
      <c r="N21" s="438"/>
      <c r="O21" s="438"/>
      <c r="P21" s="439"/>
      <c r="Q21" s="456" t="s">
        <v>93</v>
      </c>
      <c r="R21" s="457"/>
      <c r="S21" s="457"/>
      <c r="T21" s="457"/>
      <c r="U21" s="458"/>
      <c r="V21" s="437" t="s">
        <v>87</v>
      </c>
      <c r="W21" s="438"/>
      <c r="X21" s="438"/>
      <c r="Y21" s="438"/>
      <c r="Z21" s="438"/>
      <c r="AA21" s="438"/>
      <c r="AB21" s="438"/>
      <c r="AC21" s="438"/>
      <c r="AD21" s="439"/>
      <c r="AE21" s="456" t="s">
        <v>126</v>
      </c>
      <c r="AF21" s="457"/>
      <c r="AG21" s="474"/>
    </row>
    <row r="22" spans="1:33" ht="18" customHeight="1">
      <c r="A22" s="498" t="s">
        <v>130</v>
      </c>
      <c r="B22" s="496"/>
      <c r="C22" s="496"/>
      <c r="D22" s="496"/>
      <c r="E22" s="496"/>
      <c r="F22" s="496"/>
      <c r="G22" s="428" t="s">
        <v>306</v>
      </c>
      <c r="H22" s="429"/>
      <c r="I22" s="429"/>
      <c r="J22" s="429"/>
      <c r="K22" s="429"/>
      <c r="L22" s="429"/>
      <c r="M22" s="429"/>
      <c r="N22" s="429"/>
      <c r="O22" s="429"/>
      <c r="P22" s="430"/>
      <c r="Q22" s="65"/>
      <c r="R22" s="89"/>
      <c r="S22" s="184" t="s">
        <v>296</v>
      </c>
      <c r="T22" s="184"/>
      <c r="U22" s="184" t="s">
        <v>97</v>
      </c>
      <c r="V22" s="88" t="s">
        <v>85</v>
      </c>
      <c r="W22" s="90"/>
      <c r="X22" s="90"/>
      <c r="Y22" s="466"/>
      <c r="Z22" s="466"/>
      <c r="AA22" s="466"/>
      <c r="AB22" s="466"/>
      <c r="AC22" s="90" t="s">
        <v>95</v>
      </c>
      <c r="AD22" s="66"/>
      <c r="AE22" s="440"/>
      <c r="AF22" s="441"/>
      <c r="AG22" s="446" t="s">
        <v>17</v>
      </c>
    </row>
    <row r="23" spans="1:33" ht="18" customHeight="1">
      <c r="A23" s="499" t="s">
        <v>131</v>
      </c>
      <c r="B23" s="500"/>
      <c r="C23" s="500"/>
      <c r="D23" s="500"/>
      <c r="E23" s="500"/>
      <c r="F23" s="500"/>
      <c r="G23" s="431"/>
      <c r="H23" s="432"/>
      <c r="I23" s="432"/>
      <c r="J23" s="432"/>
      <c r="K23" s="432"/>
      <c r="L23" s="432"/>
      <c r="M23" s="432"/>
      <c r="N23" s="432"/>
      <c r="O23" s="432"/>
      <c r="P23" s="433"/>
      <c r="Q23" s="450" t="s">
        <v>299</v>
      </c>
      <c r="R23" s="451"/>
      <c r="S23" s="451"/>
      <c r="T23" s="451"/>
      <c r="U23" s="452"/>
      <c r="V23" s="88" t="s">
        <v>86</v>
      </c>
      <c r="W23" s="90"/>
      <c r="X23" s="90"/>
      <c r="Y23" s="466"/>
      <c r="Z23" s="466"/>
      <c r="AA23" s="466"/>
      <c r="AB23" s="466"/>
      <c r="AC23" s="90" t="s">
        <v>95</v>
      </c>
      <c r="AD23" s="66"/>
      <c r="AE23" s="442"/>
      <c r="AF23" s="443"/>
      <c r="AG23" s="447"/>
    </row>
    <row r="24" spans="1:33" ht="18" customHeight="1" thickBot="1">
      <c r="A24" s="494" t="s">
        <v>132</v>
      </c>
      <c r="B24" s="495"/>
      <c r="C24" s="495"/>
      <c r="D24" s="495"/>
      <c r="E24" s="495"/>
      <c r="F24" s="495"/>
      <c r="G24" s="434"/>
      <c r="H24" s="435"/>
      <c r="I24" s="435"/>
      <c r="J24" s="435"/>
      <c r="K24" s="435"/>
      <c r="L24" s="435"/>
      <c r="M24" s="435"/>
      <c r="N24" s="435"/>
      <c r="O24" s="435"/>
      <c r="P24" s="436"/>
      <c r="Q24" s="453" t="s">
        <v>300</v>
      </c>
      <c r="R24" s="454"/>
      <c r="S24" s="454"/>
      <c r="T24" s="454"/>
      <c r="U24" s="455"/>
      <c r="V24" s="91" t="s">
        <v>88</v>
      </c>
      <c r="W24" s="92"/>
      <c r="X24" s="92"/>
      <c r="Y24" s="449"/>
      <c r="Z24" s="449"/>
      <c r="AA24" s="449"/>
      <c r="AB24" s="449"/>
      <c r="AC24" s="92" t="s">
        <v>95</v>
      </c>
      <c r="AD24" s="99"/>
      <c r="AE24" s="444"/>
      <c r="AF24" s="445"/>
      <c r="AG24" s="448"/>
    </row>
    <row r="25" spans="1:33" ht="18" customHeight="1">
      <c r="A25" s="484" t="s">
        <v>60</v>
      </c>
      <c r="B25" s="487"/>
      <c r="C25" s="488"/>
      <c r="D25" s="488"/>
      <c r="E25" s="488"/>
      <c r="F25" s="488"/>
      <c r="G25" s="488"/>
      <c r="H25" s="489"/>
      <c r="I25" s="459" t="s">
        <v>83</v>
      </c>
      <c r="J25" s="459"/>
      <c r="K25" s="459" t="s">
        <v>89</v>
      </c>
      <c r="L25" s="459"/>
      <c r="M25" s="459"/>
      <c r="N25" s="459"/>
      <c r="O25" s="459"/>
      <c r="P25" s="459"/>
      <c r="Q25" s="459"/>
      <c r="R25" s="459"/>
      <c r="S25" s="459"/>
      <c r="T25" s="459"/>
      <c r="U25" s="459"/>
      <c r="V25" s="459" t="s">
        <v>90</v>
      </c>
      <c r="W25" s="459"/>
      <c r="X25" s="459"/>
      <c r="Y25" s="459"/>
      <c r="Z25" s="459"/>
      <c r="AA25" s="459" t="s">
        <v>92</v>
      </c>
      <c r="AB25" s="459"/>
      <c r="AC25" s="459"/>
      <c r="AD25" s="459"/>
      <c r="AE25" s="470" t="s">
        <v>94</v>
      </c>
      <c r="AF25" s="471"/>
      <c r="AG25" s="472"/>
    </row>
    <row r="26" spans="1:33" ht="18" customHeight="1">
      <c r="A26" s="497"/>
      <c r="B26" s="442"/>
      <c r="C26" s="443"/>
      <c r="D26" s="443"/>
      <c r="E26" s="443"/>
      <c r="F26" s="443"/>
      <c r="G26" s="443"/>
      <c r="H26" s="490"/>
      <c r="I26" s="491"/>
      <c r="J26" s="491"/>
      <c r="K26" s="93" t="s">
        <v>125</v>
      </c>
      <c r="L26" s="94"/>
      <c r="M26" s="492"/>
      <c r="N26" s="492"/>
      <c r="O26" s="492"/>
      <c r="P26" s="492"/>
      <c r="Q26" s="492"/>
      <c r="R26" s="492"/>
      <c r="S26" s="492"/>
      <c r="T26" s="492"/>
      <c r="U26" s="493"/>
      <c r="V26" s="93" t="s">
        <v>127</v>
      </c>
      <c r="W26" s="94"/>
      <c r="X26" s="94" t="s">
        <v>129</v>
      </c>
      <c r="Y26" s="94"/>
      <c r="Z26" s="95"/>
      <c r="AA26" s="440"/>
      <c r="AB26" s="441" t="s">
        <v>96</v>
      </c>
      <c r="AC26" s="441"/>
      <c r="AD26" s="476" t="s">
        <v>97</v>
      </c>
      <c r="AE26" s="440"/>
      <c r="AF26" s="441"/>
      <c r="AG26" s="478" t="s">
        <v>96</v>
      </c>
    </row>
    <row r="27" spans="1:33" ht="18" customHeight="1">
      <c r="A27" s="486"/>
      <c r="B27" s="473"/>
      <c r="C27" s="475"/>
      <c r="D27" s="475"/>
      <c r="E27" s="475"/>
      <c r="F27" s="475"/>
      <c r="G27" s="475"/>
      <c r="H27" s="477"/>
      <c r="I27" s="491"/>
      <c r="J27" s="491"/>
      <c r="K27" s="481"/>
      <c r="L27" s="482"/>
      <c r="M27" s="482"/>
      <c r="N27" s="482"/>
      <c r="O27" s="482"/>
      <c r="P27" s="97" t="s">
        <v>133</v>
      </c>
      <c r="Q27" s="97"/>
      <c r="R27" s="482"/>
      <c r="S27" s="482"/>
      <c r="T27" s="482"/>
      <c r="U27" s="483"/>
      <c r="V27" s="96" t="s">
        <v>128</v>
      </c>
      <c r="W27" s="97"/>
      <c r="X27" s="97"/>
      <c r="Y27" s="97"/>
      <c r="Z27" s="98"/>
      <c r="AA27" s="473"/>
      <c r="AB27" s="475"/>
      <c r="AC27" s="475"/>
      <c r="AD27" s="477"/>
      <c r="AE27" s="473"/>
      <c r="AF27" s="475"/>
      <c r="AG27" s="479"/>
    </row>
    <row r="28" spans="1:33" ht="18" customHeight="1">
      <c r="A28" s="480" t="s">
        <v>91</v>
      </c>
      <c r="B28" s="438"/>
      <c r="C28" s="438"/>
      <c r="D28" s="438"/>
      <c r="E28" s="438"/>
      <c r="F28" s="438"/>
      <c r="G28" s="437" t="s">
        <v>84</v>
      </c>
      <c r="H28" s="438"/>
      <c r="I28" s="438"/>
      <c r="J28" s="438"/>
      <c r="K28" s="438"/>
      <c r="L28" s="438"/>
      <c r="M28" s="438"/>
      <c r="N28" s="438"/>
      <c r="O28" s="438"/>
      <c r="P28" s="439"/>
      <c r="Q28" s="456" t="s">
        <v>93</v>
      </c>
      <c r="R28" s="457"/>
      <c r="S28" s="457"/>
      <c r="T28" s="457"/>
      <c r="U28" s="458"/>
      <c r="V28" s="437" t="s">
        <v>87</v>
      </c>
      <c r="W28" s="438"/>
      <c r="X28" s="438"/>
      <c r="Y28" s="438"/>
      <c r="Z28" s="438"/>
      <c r="AA28" s="438"/>
      <c r="AB28" s="438"/>
      <c r="AC28" s="438"/>
      <c r="AD28" s="439"/>
      <c r="AE28" s="456" t="s">
        <v>126</v>
      </c>
      <c r="AF28" s="457"/>
      <c r="AG28" s="474"/>
    </row>
    <row r="29" spans="1:33" ht="18" customHeight="1">
      <c r="A29" s="498" t="s">
        <v>130</v>
      </c>
      <c r="B29" s="496"/>
      <c r="C29" s="496"/>
      <c r="D29" s="496"/>
      <c r="E29" s="496"/>
      <c r="F29" s="496"/>
      <c r="G29" s="428" t="s">
        <v>306</v>
      </c>
      <c r="H29" s="429"/>
      <c r="I29" s="429"/>
      <c r="J29" s="429"/>
      <c r="K29" s="429"/>
      <c r="L29" s="429"/>
      <c r="M29" s="429"/>
      <c r="N29" s="429"/>
      <c r="O29" s="429"/>
      <c r="P29" s="430"/>
      <c r="Q29" s="65"/>
      <c r="R29" s="89"/>
      <c r="S29" s="184" t="s">
        <v>96</v>
      </c>
      <c r="T29" s="184"/>
      <c r="U29" s="184" t="s">
        <v>97</v>
      </c>
      <c r="V29" s="88" t="s">
        <v>85</v>
      </c>
      <c r="W29" s="90"/>
      <c r="X29" s="90"/>
      <c r="Y29" s="466"/>
      <c r="Z29" s="466"/>
      <c r="AA29" s="466"/>
      <c r="AB29" s="466"/>
      <c r="AC29" s="90" t="s">
        <v>95</v>
      </c>
      <c r="AD29" s="66"/>
      <c r="AE29" s="440"/>
      <c r="AF29" s="441"/>
      <c r="AG29" s="446" t="s">
        <v>17</v>
      </c>
    </row>
    <row r="30" spans="1:33" ht="18" customHeight="1">
      <c r="A30" s="499" t="s">
        <v>131</v>
      </c>
      <c r="B30" s="500"/>
      <c r="C30" s="500"/>
      <c r="D30" s="500"/>
      <c r="E30" s="500"/>
      <c r="F30" s="500"/>
      <c r="G30" s="431"/>
      <c r="H30" s="432"/>
      <c r="I30" s="432"/>
      <c r="J30" s="432"/>
      <c r="K30" s="432"/>
      <c r="L30" s="432"/>
      <c r="M30" s="432"/>
      <c r="N30" s="432"/>
      <c r="O30" s="432"/>
      <c r="P30" s="433"/>
      <c r="Q30" s="450" t="s">
        <v>299</v>
      </c>
      <c r="R30" s="451"/>
      <c r="S30" s="451"/>
      <c r="T30" s="451"/>
      <c r="U30" s="452"/>
      <c r="V30" s="88" t="s">
        <v>86</v>
      </c>
      <c r="W30" s="90"/>
      <c r="X30" s="90"/>
      <c r="Y30" s="466"/>
      <c r="Z30" s="466"/>
      <c r="AA30" s="466"/>
      <c r="AB30" s="466"/>
      <c r="AC30" s="90" t="s">
        <v>95</v>
      </c>
      <c r="AD30" s="66"/>
      <c r="AE30" s="442"/>
      <c r="AF30" s="443"/>
      <c r="AG30" s="447"/>
    </row>
    <row r="31" spans="1:33" ht="18" customHeight="1" thickBot="1">
      <c r="A31" s="494" t="s">
        <v>132</v>
      </c>
      <c r="B31" s="495"/>
      <c r="C31" s="495"/>
      <c r="D31" s="495"/>
      <c r="E31" s="495"/>
      <c r="F31" s="495"/>
      <c r="G31" s="434"/>
      <c r="H31" s="435"/>
      <c r="I31" s="435"/>
      <c r="J31" s="435"/>
      <c r="K31" s="435"/>
      <c r="L31" s="435"/>
      <c r="M31" s="435"/>
      <c r="N31" s="435"/>
      <c r="O31" s="435"/>
      <c r="P31" s="436"/>
      <c r="Q31" s="453" t="s">
        <v>298</v>
      </c>
      <c r="R31" s="454"/>
      <c r="S31" s="454"/>
      <c r="T31" s="454"/>
      <c r="U31" s="455"/>
      <c r="V31" s="91" t="s">
        <v>88</v>
      </c>
      <c r="W31" s="92"/>
      <c r="X31" s="92"/>
      <c r="Y31" s="449"/>
      <c r="Z31" s="449"/>
      <c r="AA31" s="449"/>
      <c r="AB31" s="449"/>
      <c r="AC31" s="92" t="s">
        <v>95</v>
      </c>
      <c r="AD31" s="99"/>
      <c r="AE31" s="444"/>
      <c r="AF31" s="445"/>
      <c r="AG31" s="448"/>
    </row>
    <row r="32" spans="1:33" ht="18" customHeight="1">
      <c r="A32" s="484" t="s">
        <v>60</v>
      </c>
      <c r="B32" s="487"/>
      <c r="C32" s="488"/>
      <c r="D32" s="488"/>
      <c r="E32" s="488"/>
      <c r="F32" s="488"/>
      <c r="G32" s="488"/>
      <c r="H32" s="489"/>
      <c r="I32" s="459" t="s">
        <v>83</v>
      </c>
      <c r="J32" s="459"/>
      <c r="K32" s="459" t="s">
        <v>89</v>
      </c>
      <c r="L32" s="459"/>
      <c r="M32" s="459"/>
      <c r="N32" s="459"/>
      <c r="O32" s="459"/>
      <c r="P32" s="459"/>
      <c r="Q32" s="459"/>
      <c r="R32" s="459"/>
      <c r="S32" s="459"/>
      <c r="T32" s="459"/>
      <c r="U32" s="459"/>
      <c r="V32" s="459" t="s">
        <v>90</v>
      </c>
      <c r="W32" s="459"/>
      <c r="X32" s="459"/>
      <c r="Y32" s="459"/>
      <c r="Z32" s="459"/>
      <c r="AA32" s="459" t="s">
        <v>92</v>
      </c>
      <c r="AB32" s="459"/>
      <c r="AC32" s="459"/>
      <c r="AD32" s="459"/>
      <c r="AE32" s="470" t="s">
        <v>94</v>
      </c>
      <c r="AF32" s="471"/>
      <c r="AG32" s="472"/>
    </row>
    <row r="33" spans="1:33" ht="18" customHeight="1">
      <c r="A33" s="497"/>
      <c r="B33" s="442"/>
      <c r="C33" s="443"/>
      <c r="D33" s="443"/>
      <c r="E33" s="443"/>
      <c r="F33" s="443"/>
      <c r="G33" s="443"/>
      <c r="H33" s="490"/>
      <c r="I33" s="491"/>
      <c r="J33" s="491"/>
      <c r="K33" s="93" t="s">
        <v>125</v>
      </c>
      <c r="L33" s="94"/>
      <c r="M33" s="492"/>
      <c r="N33" s="492"/>
      <c r="O33" s="492"/>
      <c r="P33" s="492"/>
      <c r="Q33" s="492"/>
      <c r="R33" s="492"/>
      <c r="S33" s="492"/>
      <c r="T33" s="492"/>
      <c r="U33" s="493"/>
      <c r="V33" s="93" t="s">
        <v>127</v>
      </c>
      <c r="W33" s="94"/>
      <c r="X33" s="94" t="s">
        <v>129</v>
      </c>
      <c r="Y33" s="94"/>
      <c r="Z33" s="95"/>
      <c r="AA33" s="440"/>
      <c r="AB33" s="441" t="s">
        <v>96</v>
      </c>
      <c r="AC33" s="441"/>
      <c r="AD33" s="476" t="s">
        <v>97</v>
      </c>
      <c r="AE33" s="440"/>
      <c r="AF33" s="441"/>
      <c r="AG33" s="478" t="s">
        <v>96</v>
      </c>
    </row>
    <row r="34" spans="1:33" ht="18" customHeight="1">
      <c r="A34" s="486"/>
      <c r="B34" s="473"/>
      <c r="C34" s="475"/>
      <c r="D34" s="475"/>
      <c r="E34" s="475"/>
      <c r="F34" s="475"/>
      <c r="G34" s="475"/>
      <c r="H34" s="477"/>
      <c r="I34" s="491"/>
      <c r="J34" s="491"/>
      <c r="K34" s="481"/>
      <c r="L34" s="482"/>
      <c r="M34" s="482"/>
      <c r="N34" s="482"/>
      <c r="O34" s="482"/>
      <c r="P34" s="97" t="s">
        <v>133</v>
      </c>
      <c r="Q34" s="97"/>
      <c r="R34" s="482"/>
      <c r="S34" s="482"/>
      <c r="T34" s="482"/>
      <c r="U34" s="483"/>
      <c r="V34" s="96" t="s">
        <v>128</v>
      </c>
      <c r="W34" s="97"/>
      <c r="X34" s="97"/>
      <c r="Y34" s="97"/>
      <c r="Z34" s="98"/>
      <c r="AA34" s="473"/>
      <c r="AB34" s="475"/>
      <c r="AC34" s="475"/>
      <c r="AD34" s="477"/>
      <c r="AE34" s="473"/>
      <c r="AF34" s="475"/>
      <c r="AG34" s="479"/>
    </row>
    <row r="35" spans="1:33" ht="18" customHeight="1">
      <c r="A35" s="480" t="s">
        <v>91</v>
      </c>
      <c r="B35" s="438"/>
      <c r="C35" s="438"/>
      <c r="D35" s="438"/>
      <c r="E35" s="438"/>
      <c r="F35" s="438"/>
      <c r="G35" s="437" t="s">
        <v>84</v>
      </c>
      <c r="H35" s="438"/>
      <c r="I35" s="438"/>
      <c r="J35" s="438"/>
      <c r="K35" s="438"/>
      <c r="L35" s="438"/>
      <c r="M35" s="438"/>
      <c r="N35" s="438"/>
      <c r="O35" s="438"/>
      <c r="P35" s="439"/>
      <c r="Q35" s="456" t="s">
        <v>93</v>
      </c>
      <c r="R35" s="457"/>
      <c r="S35" s="457"/>
      <c r="T35" s="457"/>
      <c r="U35" s="458"/>
      <c r="V35" s="437" t="s">
        <v>87</v>
      </c>
      <c r="W35" s="438"/>
      <c r="X35" s="438"/>
      <c r="Y35" s="438"/>
      <c r="Z35" s="438"/>
      <c r="AA35" s="438"/>
      <c r="AB35" s="438"/>
      <c r="AC35" s="438"/>
      <c r="AD35" s="439"/>
      <c r="AE35" s="456" t="s">
        <v>126</v>
      </c>
      <c r="AF35" s="457"/>
      <c r="AG35" s="474"/>
    </row>
    <row r="36" spans="1:33" ht="18" customHeight="1">
      <c r="A36" s="498" t="s">
        <v>130</v>
      </c>
      <c r="B36" s="496"/>
      <c r="C36" s="496"/>
      <c r="D36" s="496"/>
      <c r="E36" s="496"/>
      <c r="F36" s="496"/>
      <c r="G36" s="428" t="s">
        <v>306</v>
      </c>
      <c r="H36" s="429"/>
      <c r="I36" s="429"/>
      <c r="J36" s="429"/>
      <c r="K36" s="429"/>
      <c r="L36" s="429"/>
      <c r="M36" s="429"/>
      <c r="N36" s="429"/>
      <c r="O36" s="429"/>
      <c r="P36" s="430"/>
      <c r="Q36" s="65"/>
      <c r="R36" s="89"/>
      <c r="S36" s="184" t="s">
        <v>296</v>
      </c>
      <c r="T36" s="184"/>
      <c r="U36" s="184" t="s">
        <v>97</v>
      </c>
      <c r="V36" s="88" t="s">
        <v>85</v>
      </c>
      <c r="W36" s="90"/>
      <c r="X36" s="90"/>
      <c r="Y36" s="466"/>
      <c r="Z36" s="466"/>
      <c r="AA36" s="466"/>
      <c r="AB36" s="466"/>
      <c r="AC36" s="90" t="s">
        <v>95</v>
      </c>
      <c r="AD36" s="66"/>
      <c r="AE36" s="440"/>
      <c r="AF36" s="441"/>
      <c r="AG36" s="446" t="s">
        <v>17</v>
      </c>
    </row>
    <row r="37" spans="1:33" ht="18" customHeight="1">
      <c r="A37" s="499" t="s">
        <v>131</v>
      </c>
      <c r="B37" s="500"/>
      <c r="C37" s="500"/>
      <c r="D37" s="500"/>
      <c r="E37" s="500"/>
      <c r="F37" s="500"/>
      <c r="G37" s="431"/>
      <c r="H37" s="432"/>
      <c r="I37" s="432"/>
      <c r="J37" s="432"/>
      <c r="K37" s="432"/>
      <c r="L37" s="432"/>
      <c r="M37" s="432"/>
      <c r="N37" s="432"/>
      <c r="O37" s="432"/>
      <c r="P37" s="433"/>
      <c r="Q37" s="450" t="s">
        <v>299</v>
      </c>
      <c r="R37" s="451"/>
      <c r="S37" s="451"/>
      <c r="T37" s="451"/>
      <c r="U37" s="452"/>
      <c r="V37" s="88" t="s">
        <v>86</v>
      </c>
      <c r="W37" s="90"/>
      <c r="X37" s="90"/>
      <c r="Y37" s="466"/>
      <c r="Z37" s="466"/>
      <c r="AA37" s="466"/>
      <c r="AB37" s="466"/>
      <c r="AC37" s="90" t="s">
        <v>95</v>
      </c>
      <c r="AD37" s="66"/>
      <c r="AE37" s="442"/>
      <c r="AF37" s="443"/>
      <c r="AG37" s="447"/>
    </row>
    <row r="38" spans="1:33" ht="18" customHeight="1" thickBot="1">
      <c r="A38" s="494" t="s">
        <v>132</v>
      </c>
      <c r="B38" s="495"/>
      <c r="C38" s="495"/>
      <c r="D38" s="495"/>
      <c r="E38" s="495"/>
      <c r="F38" s="495"/>
      <c r="G38" s="434"/>
      <c r="H38" s="435"/>
      <c r="I38" s="435"/>
      <c r="J38" s="435"/>
      <c r="K38" s="435"/>
      <c r="L38" s="435"/>
      <c r="M38" s="435"/>
      <c r="N38" s="435"/>
      <c r="O38" s="435"/>
      <c r="P38" s="436"/>
      <c r="Q38" s="453" t="s">
        <v>300</v>
      </c>
      <c r="R38" s="454"/>
      <c r="S38" s="454"/>
      <c r="T38" s="454"/>
      <c r="U38" s="455"/>
      <c r="V38" s="91" t="s">
        <v>88</v>
      </c>
      <c r="W38" s="92"/>
      <c r="X38" s="92"/>
      <c r="Y38" s="449"/>
      <c r="Z38" s="449"/>
      <c r="AA38" s="449"/>
      <c r="AB38" s="449"/>
      <c r="AC38" s="92" t="s">
        <v>95</v>
      </c>
      <c r="AD38" s="99"/>
      <c r="AE38" s="444"/>
      <c r="AF38" s="445"/>
      <c r="AG38" s="448"/>
    </row>
    <row r="39" spans="1:33" ht="18" customHeight="1" thickBot="1">
      <c r="A39" s="117" t="s">
        <v>98</v>
      </c>
    </row>
    <row r="40" spans="1:33" ht="18" customHeight="1">
      <c r="A40" s="484" t="s">
        <v>60</v>
      </c>
      <c r="B40" s="585" t="s">
        <v>303</v>
      </c>
      <c r="C40" s="586"/>
      <c r="D40" s="586"/>
      <c r="E40" s="586"/>
      <c r="F40" s="586"/>
      <c r="G40" s="586"/>
      <c r="H40" s="587"/>
      <c r="I40" s="459" t="s">
        <v>83</v>
      </c>
      <c r="J40" s="459"/>
      <c r="K40" s="459" t="s">
        <v>89</v>
      </c>
      <c r="L40" s="459"/>
      <c r="M40" s="459"/>
      <c r="N40" s="459"/>
      <c r="O40" s="459"/>
      <c r="P40" s="459"/>
      <c r="Q40" s="459"/>
      <c r="R40" s="459"/>
      <c r="S40" s="459"/>
      <c r="T40" s="459"/>
      <c r="U40" s="459"/>
      <c r="V40" s="459" t="s">
        <v>90</v>
      </c>
      <c r="W40" s="459"/>
      <c r="X40" s="459"/>
      <c r="Y40" s="459"/>
      <c r="Z40" s="459"/>
      <c r="AA40" s="459" t="s">
        <v>92</v>
      </c>
      <c r="AB40" s="459"/>
      <c r="AC40" s="459"/>
      <c r="AD40" s="459"/>
      <c r="AE40" s="470" t="s">
        <v>94</v>
      </c>
      <c r="AF40" s="471"/>
      <c r="AG40" s="472"/>
    </row>
    <row r="41" spans="1:33" ht="18" customHeight="1">
      <c r="A41" s="485"/>
      <c r="B41" s="588"/>
      <c r="C41" s="589"/>
      <c r="D41" s="589"/>
      <c r="E41" s="589"/>
      <c r="F41" s="589"/>
      <c r="G41" s="589"/>
      <c r="H41" s="590"/>
      <c r="I41" s="594">
        <v>35</v>
      </c>
      <c r="J41" s="594"/>
      <c r="K41" s="93" t="s">
        <v>125</v>
      </c>
      <c r="L41" s="94"/>
      <c r="M41" s="595" t="s">
        <v>294</v>
      </c>
      <c r="N41" s="595"/>
      <c r="O41" s="595"/>
      <c r="P41" s="595"/>
      <c r="Q41" s="595"/>
      <c r="R41" s="595"/>
      <c r="S41" s="595"/>
      <c r="T41" s="595"/>
      <c r="U41" s="596"/>
      <c r="V41" s="93" t="s">
        <v>127</v>
      </c>
      <c r="W41" s="94"/>
      <c r="X41" s="94" t="s">
        <v>129</v>
      </c>
      <c r="Y41" s="94"/>
      <c r="Z41" s="95"/>
      <c r="AA41" s="599">
        <v>29</v>
      </c>
      <c r="AB41" s="441" t="s">
        <v>96</v>
      </c>
      <c r="AC41" s="600">
        <v>4</v>
      </c>
      <c r="AD41" s="476" t="s">
        <v>97</v>
      </c>
      <c r="AE41" s="599">
        <v>4</v>
      </c>
      <c r="AF41" s="600"/>
      <c r="AG41" s="478" t="s">
        <v>96</v>
      </c>
    </row>
    <row r="42" spans="1:33" ht="18" customHeight="1">
      <c r="A42" s="486"/>
      <c r="B42" s="591"/>
      <c r="C42" s="592"/>
      <c r="D42" s="592"/>
      <c r="E42" s="592"/>
      <c r="F42" s="592"/>
      <c r="G42" s="592"/>
      <c r="H42" s="593"/>
      <c r="I42" s="594"/>
      <c r="J42" s="594"/>
      <c r="K42" s="481"/>
      <c r="L42" s="482"/>
      <c r="M42" s="482"/>
      <c r="N42" s="482"/>
      <c r="O42" s="482"/>
      <c r="P42" s="97" t="s">
        <v>133</v>
      </c>
      <c r="Q42" s="97"/>
      <c r="R42" s="597" t="s">
        <v>342</v>
      </c>
      <c r="S42" s="597"/>
      <c r="T42" s="597"/>
      <c r="U42" s="598"/>
      <c r="V42" s="96" t="s">
        <v>128</v>
      </c>
      <c r="W42" s="97"/>
      <c r="X42" s="97"/>
      <c r="Y42" s="97"/>
      <c r="Z42" s="98"/>
      <c r="AA42" s="591"/>
      <c r="AB42" s="475"/>
      <c r="AC42" s="592"/>
      <c r="AD42" s="477"/>
      <c r="AE42" s="591"/>
      <c r="AF42" s="592"/>
      <c r="AG42" s="479"/>
    </row>
    <row r="43" spans="1:33" ht="18" customHeight="1">
      <c r="A43" s="480" t="s">
        <v>91</v>
      </c>
      <c r="B43" s="438"/>
      <c r="C43" s="438"/>
      <c r="D43" s="438"/>
      <c r="E43" s="438"/>
      <c r="F43" s="439"/>
      <c r="G43" s="437" t="s">
        <v>84</v>
      </c>
      <c r="H43" s="438"/>
      <c r="I43" s="438"/>
      <c r="J43" s="438"/>
      <c r="K43" s="438"/>
      <c r="L43" s="438"/>
      <c r="M43" s="438"/>
      <c r="N43" s="438"/>
      <c r="O43" s="438"/>
      <c r="P43" s="439"/>
      <c r="Q43" s="456" t="s">
        <v>135</v>
      </c>
      <c r="R43" s="457"/>
      <c r="S43" s="458"/>
      <c r="T43" s="456" t="s">
        <v>93</v>
      </c>
      <c r="U43" s="457"/>
      <c r="V43" s="457"/>
      <c r="W43" s="458"/>
      <c r="X43" s="437" t="s">
        <v>87</v>
      </c>
      <c r="Y43" s="438"/>
      <c r="Z43" s="438"/>
      <c r="AA43" s="438"/>
      <c r="AB43" s="438"/>
      <c r="AC43" s="438"/>
      <c r="AD43" s="439"/>
      <c r="AE43" s="456" t="s">
        <v>126</v>
      </c>
      <c r="AF43" s="457"/>
      <c r="AG43" s="474"/>
    </row>
    <row r="44" spans="1:33" ht="18" customHeight="1">
      <c r="A44" s="104" t="s">
        <v>130</v>
      </c>
      <c r="B44" s="94"/>
      <c r="C44" s="94"/>
      <c r="D44" s="94"/>
      <c r="E44" s="94"/>
      <c r="F44" s="79"/>
      <c r="G44" s="428" t="s">
        <v>306</v>
      </c>
      <c r="H44" s="429"/>
      <c r="I44" s="429"/>
      <c r="J44" s="429"/>
      <c r="K44" s="429"/>
      <c r="L44" s="429"/>
      <c r="M44" s="429"/>
      <c r="N44" s="429"/>
      <c r="O44" s="429"/>
      <c r="P44" s="430"/>
      <c r="Q44" s="460" t="s">
        <v>99</v>
      </c>
      <c r="R44" s="461"/>
      <c r="S44" s="462"/>
      <c r="T44" s="65"/>
      <c r="U44" s="94" t="s">
        <v>296</v>
      </c>
      <c r="V44" s="94"/>
      <c r="W44" s="94" t="s">
        <v>97</v>
      </c>
      <c r="X44" s="88" t="s">
        <v>85</v>
      </c>
      <c r="Y44" s="90"/>
      <c r="Z44" s="603">
        <v>3</v>
      </c>
      <c r="AA44" s="603"/>
      <c r="AB44" s="603"/>
      <c r="AC44" s="90" t="s">
        <v>95</v>
      </c>
      <c r="AD44" s="66"/>
      <c r="AE44" s="599">
        <v>5</v>
      </c>
      <c r="AF44" s="600"/>
      <c r="AG44" s="446" t="s">
        <v>17</v>
      </c>
    </row>
    <row r="45" spans="1:33" ht="18" customHeight="1">
      <c r="A45" s="105" t="s">
        <v>131</v>
      </c>
      <c r="B45" s="100"/>
      <c r="C45" s="100"/>
      <c r="D45" s="100"/>
      <c r="E45" s="100"/>
      <c r="F45" s="68"/>
      <c r="G45" s="431"/>
      <c r="H45" s="432"/>
      <c r="I45" s="432"/>
      <c r="J45" s="432"/>
      <c r="K45" s="432"/>
      <c r="L45" s="432"/>
      <c r="M45" s="432"/>
      <c r="N45" s="432"/>
      <c r="O45" s="432"/>
      <c r="P45" s="433"/>
      <c r="Q45" s="463"/>
      <c r="R45" s="464"/>
      <c r="S45" s="465"/>
      <c r="T45" s="450" t="s">
        <v>297</v>
      </c>
      <c r="U45" s="451"/>
      <c r="V45" s="451"/>
      <c r="W45" s="452"/>
      <c r="X45" s="88" t="s">
        <v>86</v>
      </c>
      <c r="Y45" s="90"/>
      <c r="Z45" s="603">
        <v>3</v>
      </c>
      <c r="AA45" s="603"/>
      <c r="AB45" s="603"/>
      <c r="AC45" s="90" t="s">
        <v>95</v>
      </c>
      <c r="AD45" s="66"/>
      <c r="AE45" s="588"/>
      <c r="AF45" s="589"/>
      <c r="AG45" s="447"/>
    </row>
    <row r="46" spans="1:33" ht="18" customHeight="1" thickBot="1">
      <c r="A46" s="494"/>
      <c r="B46" s="495"/>
      <c r="C46" s="495"/>
      <c r="D46" s="495"/>
      <c r="E46" s="495"/>
      <c r="F46" s="495"/>
      <c r="G46" s="434"/>
      <c r="H46" s="435"/>
      <c r="I46" s="435"/>
      <c r="J46" s="435"/>
      <c r="K46" s="435"/>
      <c r="L46" s="435"/>
      <c r="M46" s="435"/>
      <c r="N46" s="435"/>
      <c r="O46" s="435"/>
      <c r="P46" s="436"/>
      <c r="Q46" s="67" t="s">
        <v>100</v>
      </c>
      <c r="T46" s="467" t="s">
        <v>298</v>
      </c>
      <c r="U46" s="468"/>
      <c r="V46" s="468"/>
      <c r="W46" s="469"/>
      <c r="X46" s="91" t="s">
        <v>88</v>
      </c>
      <c r="Y46" s="92"/>
      <c r="Z46" s="604">
        <v>8</v>
      </c>
      <c r="AA46" s="604"/>
      <c r="AB46" s="604"/>
      <c r="AC46" s="92" t="s">
        <v>95</v>
      </c>
      <c r="AD46" s="99"/>
      <c r="AE46" s="601"/>
      <c r="AF46" s="602"/>
      <c r="AG46" s="448"/>
    </row>
    <row r="47" spans="1:33">
      <c r="A47" s="49"/>
    </row>
  </sheetData>
  <mergeCells count="201">
    <mergeCell ref="A28:F28"/>
    <mergeCell ref="G28:P28"/>
    <mergeCell ref="Q28:U28"/>
    <mergeCell ref="V28:AD28"/>
    <mergeCell ref="AE28:AG28"/>
    <mergeCell ref="A29:F29"/>
    <mergeCell ref="G29:P31"/>
    <mergeCell ref="Y29:AB29"/>
    <mergeCell ref="AE29:AF31"/>
    <mergeCell ref="AG29:AG31"/>
    <mergeCell ref="A30:F30"/>
    <mergeCell ref="Q30:U30"/>
    <mergeCell ref="Y30:AB30"/>
    <mergeCell ref="A31:F31"/>
    <mergeCell ref="Q31:U31"/>
    <mergeCell ref="Y31:AB31"/>
    <mergeCell ref="K25:U25"/>
    <mergeCell ref="V25:Z25"/>
    <mergeCell ref="AA25:AD25"/>
    <mergeCell ref="AE25:AG25"/>
    <mergeCell ref="I26:J27"/>
    <mergeCell ref="M26:U26"/>
    <mergeCell ref="AA26:AA27"/>
    <mergeCell ref="AB26:AB27"/>
    <mergeCell ref="AC26:AC27"/>
    <mergeCell ref="AD26:AD27"/>
    <mergeCell ref="AE26:AF27"/>
    <mergeCell ref="AG26:AG27"/>
    <mergeCell ref="K27:O27"/>
    <mergeCell ref="R27:U27"/>
    <mergeCell ref="A1:AG1"/>
    <mergeCell ref="A4:A6"/>
    <mergeCell ref="B4:H6"/>
    <mergeCell ref="I4:J4"/>
    <mergeCell ref="K4:U4"/>
    <mergeCell ref="V4:Z4"/>
    <mergeCell ref="AA4:AD4"/>
    <mergeCell ref="AE4:AG4"/>
    <mergeCell ref="I5:J6"/>
    <mergeCell ref="AD3:AG3"/>
    <mergeCell ref="M5:U5"/>
    <mergeCell ref="R6:U6"/>
    <mergeCell ref="K6:O6"/>
    <mergeCell ref="AE5:AF6"/>
    <mergeCell ref="AG5:AG6"/>
    <mergeCell ref="AA5:AA6"/>
    <mergeCell ref="AB5:AB6"/>
    <mergeCell ref="AC5:AC6"/>
    <mergeCell ref="AD5:AD6"/>
    <mergeCell ref="G2:P2"/>
    <mergeCell ref="AG8:AG10"/>
    <mergeCell ref="AE7:AG7"/>
    <mergeCell ref="AE8:AF10"/>
    <mergeCell ref="V7:AD7"/>
    <mergeCell ref="Y8:AB8"/>
    <mergeCell ref="Y9:AB9"/>
    <mergeCell ref="Y10:AB10"/>
    <mergeCell ref="AE14:AG14"/>
    <mergeCell ref="M12:U12"/>
    <mergeCell ref="G8:P10"/>
    <mergeCell ref="AE43:AG43"/>
    <mergeCell ref="AE11:AG11"/>
    <mergeCell ref="Y15:AB15"/>
    <mergeCell ref="AE15:AF17"/>
    <mergeCell ref="AG15:AG17"/>
    <mergeCell ref="AA19:AA20"/>
    <mergeCell ref="AB19:AB20"/>
    <mergeCell ref="AC19:AC20"/>
    <mergeCell ref="AD19:AD20"/>
    <mergeCell ref="AE19:AF20"/>
    <mergeCell ref="AG19:AG20"/>
    <mergeCell ref="Y23:AB23"/>
    <mergeCell ref="Y24:AB24"/>
    <mergeCell ref="AE35:AG35"/>
    <mergeCell ref="Y36:AB36"/>
    <mergeCell ref="AE36:AF38"/>
    <mergeCell ref="AG36:AG38"/>
    <mergeCell ref="AE32:AG32"/>
    <mergeCell ref="Y16:AB16"/>
    <mergeCell ref="Y17:AB17"/>
    <mergeCell ref="AG12:AG13"/>
    <mergeCell ref="AA32:AD32"/>
    <mergeCell ref="AB41:AB42"/>
    <mergeCell ref="AC41:AC42"/>
    <mergeCell ref="AE21:AG21"/>
    <mergeCell ref="Y22:AB22"/>
    <mergeCell ref="AE22:AF24"/>
    <mergeCell ref="AG22:AG24"/>
    <mergeCell ref="AE18:AG18"/>
    <mergeCell ref="B11:H13"/>
    <mergeCell ref="I11:J11"/>
    <mergeCell ref="K11:U11"/>
    <mergeCell ref="I12:J13"/>
    <mergeCell ref="K13:O13"/>
    <mergeCell ref="A21:F21"/>
    <mergeCell ref="AA12:AA13"/>
    <mergeCell ref="AB12:AB13"/>
    <mergeCell ref="AC12:AC13"/>
    <mergeCell ref="AD12:AD13"/>
    <mergeCell ref="AE12:AF13"/>
    <mergeCell ref="I18:J18"/>
    <mergeCell ref="K18:U18"/>
    <mergeCell ref="V18:Z18"/>
    <mergeCell ref="AA18:AD18"/>
    <mergeCell ref="G15:P17"/>
    <mergeCell ref="A24:F24"/>
    <mergeCell ref="AE41:AF42"/>
    <mergeCell ref="K42:O42"/>
    <mergeCell ref="R42:U42"/>
    <mergeCell ref="AE40:AG40"/>
    <mergeCell ref="AA33:AA34"/>
    <mergeCell ref="AB33:AB34"/>
    <mergeCell ref="AC33:AC34"/>
    <mergeCell ref="AD33:AD34"/>
    <mergeCell ref="AE33:AF34"/>
    <mergeCell ref="AG33:AG34"/>
    <mergeCell ref="AG41:AG42"/>
    <mergeCell ref="AA40:AD40"/>
    <mergeCell ref="AA41:AA42"/>
    <mergeCell ref="R34:U34"/>
    <mergeCell ref="A7:F7"/>
    <mergeCell ref="I32:J32"/>
    <mergeCell ref="I19:J20"/>
    <mergeCell ref="M19:U19"/>
    <mergeCell ref="Q7:U7"/>
    <mergeCell ref="I33:J34"/>
    <mergeCell ref="M33:U33"/>
    <mergeCell ref="K32:U32"/>
    <mergeCell ref="A11:A13"/>
    <mergeCell ref="R13:U13"/>
    <mergeCell ref="G7:P7"/>
    <mergeCell ref="A14:F14"/>
    <mergeCell ref="G14:P14"/>
    <mergeCell ref="A15:F15"/>
    <mergeCell ref="A16:F16"/>
    <mergeCell ref="A17:F17"/>
    <mergeCell ref="A8:F8"/>
    <mergeCell ref="A9:F9"/>
    <mergeCell ref="A10:F10"/>
    <mergeCell ref="K34:O34"/>
    <mergeCell ref="K20:O20"/>
    <mergeCell ref="R20:U20"/>
    <mergeCell ref="A22:F22"/>
    <mergeCell ref="A23:F23"/>
    <mergeCell ref="A35:F35"/>
    <mergeCell ref="G35:P35"/>
    <mergeCell ref="V32:Z32"/>
    <mergeCell ref="I41:J42"/>
    <mergeCell ref="M41:U41"/>
    <mergeCell ref="A18:A20"/>
    <mergeCell ref="B18:H20"/>
    <mergeCell ref="A32:A34"/>
    <mergeCell ref="B32:H34"/>
    <mergeCell ref="Q35:U35"/>
    <mergeCell ref="V35:AD35"/>
    <mergeCell ref="Y37:AB37"/>
    <mergeCell ref="Y38:AB38"/>
    <mergeCell ref="AD41:AD42"/>
    <mergeCell ref="A36:F36"/>
    <mergeCell ref="A37:F37"/>
    <mergeCell ref="A38:F38"/>
    <mergeCell ref="A40:A42"/>
    <mergeCell ref="B40:H42"/>
    <mergeCell ref="I40:J40"/>
    <mergeCell ref="K40:U40"/>
    <mergeCell ref="A25:A27"/>
    <mergeCell ref="B25:H27"/>
    <mergeCell ref="I25:J25"/>
    <mergeCell ref="A43:F43"/>
    <mergeCell ref="A46:F46"/>
    <mergeCell ref="T45:W45"/>
    <mergeCell ref="T46:W46"/>
    <mergeCell ref="G43:P43"/>
    <mergeCell ref="Q43:S43"/>
    <mergeCell ref="T43:W43"/>
    <mergeCell ref="G44:P46"/>
    <mergeCell ref="Q44:S45"/>
    <mergeCell ref="Z44:AB44"/>
    <mergeCell ref="Z45:AB45"/>
    <mergeCell ref="G22:P24"/>
    <mergeCell ref="G36:P38"/>
    <mergeCell ref="G21:P21"/>
    <mergeCell ref="AE44:AF46"/>
    <mergeCell ref="AG44:AG46"/>
    <mergeCell ref="Z46:AB46"/>
    <mergeCell ref="Q9:U9"/>
    <mergeCell ref="Q10:U10"/>
    <mergeCell ref="Q37:U37"/>
    <mergeCell ref="Q38:U38"/>
    <mergeCell ref="Q23:U23"/>
    <mergeCell ref="Q24:U24"/>
    <mergeCell ref="Q16:U16"/>
    <mergeCell ref="Q17:U17"/>
    <mergeCell ref="Q21:U21"/>
    <mergeCell ref="V21:AD21"/>
    <mergeCell ref="Q14:U14"/>
    <mergeCell ref="V14:AD14"/>
    <mergeCell ref="V11:Z11"/>
    <mergeCell ref="AA11:AD11"/>
    <mergeCell ref="X43:AD43"/>
    <mergeCell ref="V40:Z40"/>
  </mergeCells>
  <phoneticPr fontId="1"/>
  <printOptions horizontalCentered="1" verticalCentered="1"/>
  <pageMargins left="0.51181102362204722" right="0.51181102362204722" top="0.55118110236220474" bottom="0.55118110236220474" header="0.31496062992125984" footer="0.31496062992125984"/>
  <pageSetup paperSize="9" scale="96" orientation="portrait" cellComments="asDisplayed" r:id="rId1"/>
  <headerFooter>
    <oddHeader>&amp;L&amp;"ＭＳ Ｐ明朝,標準"&amp;8別記第4号様式（第7条関係）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A1C3-82D0-41C6-9EF8-C97A5957961D}">
  <sheetPr>
    <tabColor theme="7"/>
    <pageSetUpPr fitToPage="1"/>
  </sheetPr>
  <dimension ref="A1:AT41"/>
  <sheetViews>
    <sheetView view="pageBreakPreview" zoomScale="78" zoomScaleNormal="78" zoomScaleSheetLayoutView="78" workbookViewId="0">
      <selection activeCell="AO36" sqref="AO36"/>
    </sheetView>
  </sheetViews>
  <sheetFormatPr defaultColWidth="3.59765625" defaultRowHeight="17.649999999999999"/>
  <cols>
    <col min="1" max="1" width="5.265625" style="246" customWidth="1"/>
    <col min="2" max="38" width="5.19921875" style="246" customWidth="1"/>
    <col min="39" max="43" width="5.59765625" style="246" customWidth="1"/>
    <col min="44" max="44" width="11.46484375" style="246" customWidth="1"/>
    <col min="45" max="45" width="12.59765625" style="246" customWidth="1"/>
    <col min="46" max="46" width="40.46484375" style="246" customWidth="1"/>
    <col min="47" max="47" width="16.73046875" style="246" customWidth="1"/>
    <col min="48" max="16384" width="3.59765625" style="246"/>
  </cols>
  <sheetData>
    <row r="1" spans="1:46" ht="21.75">
      <c r="A1" s="138" t="s">
        <v>317</v>
      </c>
      <c r="B1" s="138"/>
      <c r="AC1" s="506" t="s">
        <v>315</v>
      </c>
      <c r="AD1" s="506"/>
      <c r="AE1" s="506"/>
      <c r="AF1" s="506"/>
      <c r="AG1" s="506"/>
      <c r="AH1" s="607" t="s">
        <v>336</v>
      </c>
      <c r="AI1" s="607"/>
      <c r="AJ1" s="607"/>
      <c r="AK1" s="607"/>
      <c r="AL1" s="607"/>
      <c r="AM1" s="607"/>
      <c r="AN1" s="607"/>
      <c r="AO1" s="607"/>
      <c r="AP1" s="607"/>
      <c r="AQ1" s="607"/>
    </row>
    <row r="2" spans="1:46" ht="8.25" customHeight="1">
      <c r="AC2" s="507"/>
      <c r="AD2" s="507"/>
      <c r="AE2" s="507"/>
      <c r="AF2" s="507"/>
      <c r="AG2" s="507"/>
      <c r="AH2" s="608"/>
      <c r="AI2" s="608"/>
      <c r="AJ2" s="608"/>
      <c r="AK2" s="608"/>
      <c r="AL2" s="608"/>
      <c r="AM2" s="608"/>
      <c r="AN2" s="608"/>
      <c r="AO2" s="608"/>
      <c r="AP2" s="608"/>
      <c r="AQ2" s="608"/>
    </row>
    <row r="3" spans="1:46">
      <c r="A3" s="246" t="s">
        <v>318</v>
      </c>
    </row>
    <row r="4" spans="1:46">
      <c r="A4" s="246" t="s">
        <v>319</v>
      </c>
    </row>
    <row r="5" spans="1:46" ht="18" thickBot="1">
      <c r="A5" s="246" t="s">
        <v>320</v>
      </c>
    </row>
    <row r="6" spans="1:46" s="141" customFormat="1" ht="27.75" customHeight="1" thickBot="1">
      <c r="A6" s="139"/>
      <c r="B6" s="216" t="s">
        <v>321</v>
      </c>
      <c r="C6" s="216" t="s">
        <v>322</v>
      </c>
      <c r="D6" s="216" t="s">
        <v>323</v>
      </c>
      <c r="E6" s="216" t="s">
        <v>324</v>
      </c>
      <c r="F6" s="216" t="s">
        <v>325</v>
      </c>
      <c r="G6" s="185" t="s">
        <v>326</v>
      </c>
      <c r="H6" s="249" t="s">
        <v>17</v>
      </c>
      <c r="I6" s="216" t="s">
        <v>321</v>
      </c>
      <c r="J6" s="216" t="s">
        <v>327</v>
      </c>
      <c r="K6" s="216" t="s">
        <v>328</v>
      </c>
      <c r="L6" s="216" t="s">
        <v>324</v>
      </c>
      <c r="M6" s="216" t="s">
        <v>325</v>
      </c>
      <c r="N6" s="185" t="s">
        <v>326</v>
      </c>
      <c r="O6" s="140" t="s">
        <v>17</v>
      </c>
      <c r="P6" s="216" t="s">
        <v>321</v>
      </c>
      <c r="Q6" s="216" t="s">
        <v>327</v>
      </c>
      <c r="R6" s="216" t="s">
        <v>328</v>
      </c>
      <c r="S6" s="216" t="s">
        <v>324</v>
      </c>
      <c r="T6" s="216" t="s">
        <v>325</v>
      </c>
      <c r="U6" s="185" t="s">
        <v>326</v>
      </c>
      <c r="V6" s="140" t="s">
        <v>17</v>
      </c>
      <c r="W6" s="216" t="s">
        <v>321</v>
      </c>
      <c r="X6" s="216" t="s">
        <v>327</v>
      </c>
      <c r="Y6" s="216" t="s">
        <v>328</v>
      </c>
      <c r="Z6" s="216" t="s">
        <v>324</v>
      </c>
      <c r="AA6" s="216" t="s">
        <v>325</v>
      </c>
      <c r="AB6" s="185" t="s">
        <v>326</v>
      </c>
      <c r="AC6" s="140" t="s">
        <v>17</v>
      </c>
      <c r="AD6" s="216" t="s">
        <v>321</v>
      </c>
      <c r="AE6" s="216" t="s">
        <v>327</v>
      </c>
      <c r="AF6" s="216" t="s">
        <v>328</v>
      </c>
      <c r="AG6" s="216" t="s">
        <v>324</v>
      </c>
      <c r="AH6" s="216" t="s">
        <v>325</v>
      </c>
      <c r="AI6" s="185" t="s">
        <v>326</v>
      </c>
      <c r="AJ6" s="140" t="s">
        <v>17</v>
      </c>
      <c r="AK6" s="216" t="s">
        <v>321</v>
      </c>
      <c r="AL6" s="216" t="s">
        <v>327</v>
      </c>
      <c r="AM6" s="217" t="s">
        <v>225</v>
      </c>
      <c r="AN6" s="193" t="s">
        <v>226</v>
      </c>
      <c r="AO6" s="192" t="s">
        <v>227</v>
      </c>
      <c r="AP6" s="191" t="s">
        <v>228</v>
      </c>
      <c r="AQ6" s="218" t="s">
        <v>229</v>
      </c>
    </row>
    <row r="7" spans="1:46" s="141" customFormat="1" ht="23.35" customHeight="1">
      <c r="A7" s="504" t="s">
        <v>230</v>
      </c>
      <c r="B7" s="219">
        <v>1</v>
      </c>
      <c r="C7" s="250">
        <f t="shared" ref="C7:AE7" si="0">B7+1</f>
        <v>2</v>
      </c>
      <c r="D7" s="220">
        <f t="shared" si="0"/>
        <v>3</v>
      </c>
      <c r="E7" s="220">
        <f t="shared" si="0"/>
        <v>4</v>
      </c>
      <c r="F7" s="221">
        <f t="shared" si="0"/>
        <v>5</v>
      </c>
      <c r="G7" s="251">
        <f t="shared" si="0"/>
        <v>6</v>
      </c>
      <c r="H7" s="252">
        <f t="shared" si="0"/>
        <v>7</v>
      </c>
      <c r="I7" s="222">
        <f t="shared" si="0"/>
        <v>8</v>
      </c>
      <c r="J7" s="247">
        <f t="shared" si="0"/>
        <v>9</v>
      </c>
      <c r="K7" s="223">
        <f t="shared" si="0"/>
        <v>10</v>
      </c>
      <c r="L7" s="223">
        <f t="shared" si="0"/>
        <v>11</v>
      </c>
      <c r="M7" s="222">
        <f t="shared" si="0"/>
        <v>12</v>
      </c>
      <c r="N7" s="210">
        <f t="shared" si="0"/>
        <v>13</v>
      </c>
      <c r="O7" s="253">
        <f t="shared" si="0"/>
        <v>14</v>
      </c>
      <c r="P7" s="223">
        <f t="shared" si="0"/>
        <v>15</v>
      </c>
      <c r="Q7" s="254">
        <f t="shared" si="0"/>
        <v>16</v>
      </c>
      <c r="R7" s="223">
        <f t="shared" si="0"/>
        <v>17</v>
      </c>
      <c r="S7" s="223">
        <f t="shared" si="0"/>
        <v>18</v>
      </c>
      <c r="T7" s="223">
        <f t="shared" si="0"/>
        <v>19</v>
      </c>
      <c r="U7" s="210">
        <f t="shared" si="0"/>
        <v>20</v>
      </c>
      <c r="V7" s="253">
        <f t="shared" si="0"/>
        <v>21</v>
      </c>
      <c r="W7" s="223">
        <f t="shared" si="0"/>
        <v>22</v>
      </c>
      <c r="X7" s="254">
        <f t="shared" si="0"/>
        <v>23</v>
      </c>
      <c r="Y7" s="223">
        <f t="shared" si="0"/>
        <v>24</v>
      </c>
      <c r="Z7" s="223">
        <f t="shared" si="0"/>
        <v>25</v>
      </c>
      <c r="AA7" s="223">
        <f t="shared" si="0"/>
        <v>26</v>
      </c>
      <c r="AB7" s="210">
        <f t="shared" si="0"/>
        <v>27</v>
      </c>
      <c r="AC7" s="253">
        <f t="shared" si="0"/>
        <v>28</v>
      </c>
      <c r="AD7" s="205">
        <f t="shared" si="0"/>
        <v>29</v>
      </c>
      <c r="AE7" s="254">
        <f t="shared" si="0"/>
        <v>30</v>
      </c>
      <c r="AF7" s="189"/>
      <c r="AG7" s="189"/>
      <c r="AH7" s="189"/>
      <c r="AI7" s="189"/>
      <c r="AJ7" s="189"/>
      <c r="AK7" s="189"/>
      <c r="AL7" s="189"/>
      <c r="AM7" s="186">
        <f>AQ7-AN7-AO7-AP7</f>
        <v>16</v>
      </c>
      <c r="AN7" s="224">
        <v>4</v>
      </c>
      <c r="AO7" s="224">
        <v>5</v>
      </c>
      <c r="AP7" s="225">
        <v>5</v>
      </c>
      <c r="AQ7" s="187">
        <v>30</v>
      </c>
    </row>
    <row r="8" spans="1:46" s="141" customFormat="1" ht="23.35" customHeight="1" thickBot="1">
      <c r="A8" s="505"/>
      <c r="B8" s="609" t="s">
        <v>305</v>
      </c>
      <c r="C8" s="610" t="s">
        <v>305</v>
      </c>
      <c r="D8" s="611" t="s">
        <v>305</v>
      </c>
      <c r="E8" s="611" t="s">
        <v>305</v>
      </c>
      <c r="F8" s="612" t="s">
        <v>305</v>
      </c>
      <c r="G8" s="613" t="s">
        <v>305</v>
      </c>
      <c r="H8" s="614" t="s">
        <v>241</v>
      </c>
      <c r="I8" s="615" t="s">
        <v>305</v>
      </c>
      <c r="J8" s="616" t="s">
        <v>305</v>
      </c>
      <c r="K8" s="617" t="s">
        <v>305</v>
      </c>
      <c r="L8" s="617" t="s">
        <v>305</v>
      </c>
      <c r="M8" s="615" t="s">
        <v>305</v>
      </c>
      <c r="N8" s="618" t="s">
        <v>305</v>
      </c>
      <c r="O8" s="614" t="s">
        <v>241</v>
      </c>
      <c r="P8" s="619" t="s">
        <v>305</v>
      </c>
      <c r="Q8" s="619" t="s">
        <v>305</v>
      </c>
      <c r="R8" s="619" t="s">
        <v>305</v>
      </c>
      <c r="S8" s="619" t="s">
        <v>305</v>
      </c>
      <c r="T8" s="619" t="s">
        <v>305</v>
      </c>
      <c r="U8" s="618" t="s">
        <v>305</v>
      </c>
      <c r="V8" s="614" t="s">
        <v>241</v>
      </c>
      <c r="W8" s="619" t="s">
        <v>305</v>
      </c>
      <c r="X8" s="619" t="s">
        <v>305</v>
      </c>
      <c r="Y8" s="619" t="s">
        <v>305</v>
      </c>
      <c r="Z8" s="619" t="s">
        <v>305</v>
      </c>
      <c r="AA8" s="619" t="s">
        <v>305</v>
      </c>
      <c r="AB8" s="618" t="s">
        <v>305</v>
      </c>
      <c r="AC8" s="614" t="s">
        <v>241</v>
      </c>
      <c r="AD8" s="614" t="s">
        <v>241</v>
      </c>
      <c r="AE8" s="619" t="s">
        <v>305</v>
      </c>
      <c r="AF8" s="189"/>
      <c r="AG8" s="189"/>
      <c r="AH8" s="189"/>
      <c r="AI8" s="189"/>
      <c r="AJ8" s="189"/>
      <c r="AK8" s="189"/>
      <c r="AL8" s="189"/>
      <c r="AM8" s="642">
        <f>COUNTIF(P8:T8,"○")+COUNTIF(W8:AA8,"○")+COUNTIF(AE8,"○")+COUNTIF(I8:M8,"○")</f>
        <v>16</v>
      </c>
      <c r="AN8" s="643">
        <f>COUNTIF(N8,"○")+COUNTIF(U8,"○")+COUNTIF(AB8,"○")+COUNTIF(G8,"○")</f>
        <v>4</v>
      </c>
      <c r="AO8" s="643">
        <f>COUNTIF(B8:F8,"○")</f>
        <v>5</v>
      </c>
      <c r="AP8" s="644">
        <f>COUNTIF(O8,"○")+COUNTIF(V8,"○")+COUNTIF(AC8,"○")+COUNTIF(AD8,"○")+COUNTIF(H8,"○")</f>
        <v>0</v>
      </c>
      <c r="AQ8" s="645">
        <f>SUM(AM8:AP8)</f>
        <v>25</v>
      </c>
    </row>
    <row r="9" spans="1:46" s="141" customFormat="1" ht="23.35" customHeight="1">
      <c r="A9" s="504" t="s">
        <v>231</v>
      </c>
      <c r="B9" s="255"/>
      <c r="C9" s="255"/>
      <c r="D9" s="226">
        <f t="shared" ref="D9:AC9" si="1">C9+1</f>
        <v>1</v>
      </c>
      <c r="E9" s="226">
        <f t="shared" si="1"/>
        <v>2</v>
      </c>
      <c r="F9" s="256">
        <f t="shared" si="1"/>
        <v>3</v>
      </c>
      <c r="G9" s="256">
        <f t="shared" si="1"/>
        <v>4</v>
      </c>
      <c r="H9" s="256">
        <f t="shared" si="1"/>
        <v>5</v>
      </c>
      <c r="I9" s="215">
        <f t="shared" si="1"/>
        <v>6</v>
      </c>
      <c r="J9" s="254">
        <f t="shared" si="1"/>
        <v>7</v>
      </c>
      <c r="K9" s="226">
        <f t="shared" si="1"/>
        <v>8</v>
      </c>
      <c r="L9" s="226">
        <f t="shared" si="1"/>
        <v>9</v>
      </c>
      <c r="M9" s="223">
        <f t="shared" si="1"/>
        <v>10</v>
      </c>
      <c r="N9" s="210">
        <f t="shared" si="1"/>
        <v>11</v>
      </c>
      <c r="O9" s="253">
        <f t="shared" si="1"/>
        <v>12</v>
      </c>
      <c r="P9" s="223">
        <f t="shared" si="1"/>
        <v>13</v>
      </c>
      <c r="Q9" s="254">
        <f t="shared" si="1"/>
        <v>14</v>
      </c>
      <c r="R9" s="223">
        <f t="shared" si="1"/>
        <v>15</v>
      </c>
      <c r="S9" s="223">
        <f t="shared" si="1"/>
        <v>16</v>
      </c>
      <c r="T9" s="223">
        <f t="shared" si="1"/>
        <v>17</v>
      </c>
      <c r="U9" s="210">
        <f t="shared" si="1"/>
        <v>18</v>
      </c>
      <c r="V9" s="253">
        <f t="shared" si="1"/>
        <v>19</v>
      </c>
      <c r="W9" s="223">
        <f t="shared" si="1"/>
        <v>20</v>
      </c>
      <c r="X9" s="254">
        <f t="shared" si="1"/>
        <v>21</v>
      </c>
      <c r="Y9" s="223">
        <f t="shared" si="1"/>
        <v>22</v>
      </c>
      <c r="Z9" s="223">
        <f t="shared" si="1"/>
        <v>23</v>
      </c>
      <c r="AA9" s="223">
        <f t="shared" si="1"/>
        <v>24</v>
      </c>
      <c r="AB9" s="210">
        <f t="shared" si="1"/>
        <v>25</v>
      </c>
      <c r="AC9" s="253">
        <f t="shared" si="1"/>
        <v>26</v>
      </c>
      <c r="AD9" s="223">
        <f>AC9+1</f>
        <v>27</v>
      </c>
      <c r="AE9" s="254">
        <f t="shared" ref="AE9:AH9" si="2">AD9+1</f>
        <v>28</v>
      </c>
      <c r="AF9" s="223">
        <f t="shared" si="2"/>
        <v>29</v>
      </c>
      <c r="AG9" s="223">
        <f t="shared" si="2"/>
        <v>30</v>
      </c>
      <c r="AH9" s="223">
        <f t="shared" si="2"/>
        <v>31</v>
      </c>
      <c r="AI9" s="189"/>
      <c r="AJ9" s="189"/>
      <c r="AK9" s="189"/>
      <c r="AL9" s="189"/>
      <c r="AM9" s="227">
        <f>AQ9-AN9-AO9-AP9</f>
        <v>21</v>
      </c>
      <c r="AN9" s="228">
        <v>3</v>
      </c>
      <c r="AO9" s="229"/>
      <c r="AP9" s="230">
        <v>7</v>
      </c>
      <c r="AQ9" s="231">
        <v>31</v>
      </c>
    </row>
    <row r="10" spans="1:46" s="141" customFormat="1" ht="23.35" customHeight="1">
      <c r="A10" s="505"/>
      <c r="B10" s="207"/>
      <c r="C10" s="207"/>
      <c r="D10" s="617" t="s">
        <v>305</v>
      </c>
      <c r="E10" s="617" t="s">
        <v>305</v>
      </c>
      <c r="F10" s="614" t="s">
        <v>241</v>
      </c>
      <c r="G10" s="614" t="s">
        <v>241</v>
      </c>
      <c r="H10" s="614" t="s">
        <v>241</v>
      </c>
      <c r="I10" s="614" t="s">
        <v>241</v>
      </c>
      <c r="J10" s="619" t="s">
        <v>305</v>
      </c>
      <c r="K10" s="617" t="s">
        <v>305</v>
      </c>
      <c r="L10" s="617" t="s">
        <v>305</v>
      </c>
      <c r="M10" s="617" t="s">
        <v>305</v>
      </c>
      <c r="N10" s="618" t="s">
        <v>305</v>
      </c>
      <c r="O10" s="614" t="s">
        <v>241</v>
      </c>
      <c r="P10" s="619" t="s">
        <v>305</v>
      </c>
      <c r="Q10" s="619" t="s">
        <v>305</v>
      </c>
      <c r="R10" s="617" t="s">
        <v>305</v>
      </c>
      <c r="S10" s="617" t="s">
        <v>305</v>
      </c>
      <c r="T10" s="617" t="s">
        <v>305</v>
      </c>
      <c r="U10" s="618" t="s">
        <v>305</v>
      </c>
      <c r="V10" s="614" t="s">
        <v>241</v>
      </c>
      <c r="W10" s="619" t="s">
        <v>305</v>
      </c>
      <c r="X10" s="619" t="s">
        <v>305</v>
      </c>
      <c r="Y10" s="617" t="s">
        <v>305</v>
      </c>
      <c r="Z10" s="617" t="s">
        <v>305</v>
      </c>
      <c r="AA10" s="617" t="s">
        <v>305</v>
      </c>
      <c r="AB10" s="618" t="s">
        <v>305</v>
      </c>
      <c r="AC10" s="614" t="s">
        <v>241</v>
      </c>
      <c r="AD10" s="619" t="s">
        <v>305</v>
      </c>
      <c r="AE10" s="619" t="s">
        <v>305</v>
      </c>
      <c r="AF10" s="617" t="s">
        <v>305</v>
      </c>
      <c r="AG10" s="617" t="s">
        <v>305</v>
      </c>
      <c r="AH10" s="617" t="s">
        <v>305</v>
      </c>
      <c r="AI10" s="207"/>
      <c r="AJ10" s="207"/>
      <c r="AK10" s="207"/>
      <c r="AL10" s="207"/>
      <c r="AM10" s="646">
        <f>COUNTIF(J10:M10,"○")+COUNTIF(P10:T10,"○")+COUNTIF(W10:AA10,"○")+COUNTIF(AD10:AH10,"○")+COUNTIF(D10:E10,"○")</f>
        <v>21</v>
      </c>
      <c r="AN10" s="647">
        <f>COUNTIF(N10,"○")+COUNTIF(U10,"○")+COUNTIF(AB10,"○")</f>
        <v>3</v>
      </c>
      <c r="AO10" s="648">
        <v>0</v>
      </c>
      <c r="AP10" s="649">
        <f>COUNTIF(F10:I10,"○")+COUNTIF(O10,"○")+COUNTIF(V10,"○")+COUNTIF(AC10,"○")</f>
        <v>0</v>
      </c>
      <c r="AQ10" s="650">
        <f>SUM(AM10:AP10)</f>
        <v>24</v>
      </c>
    </row>
    <row r="11" spans="1:46" s="141" customFormat="1" ht="23.35" customHeight="1">
      <c r="A11" s="504" t="s">
        <v>203</v>
      </c>
      <c r="B11" s="189"/>
      <c r="C11" s="203"/>
      <c r="D11" s="203"/>
      <c r="E11" s="203"/>
      <c r="F11" s="203"/>
      <c r="G11" s="210">
        <f t="shared" ref="G11:H11" si="3">F11+1</f>
        <v>1</v>
      </c>
      <c r="H11" s="253">
        <f t="shared" si="3"/>
        <v>2</v>
      </c>
      <c r="I11" s="223">
        <f>H11+1</f>
        <v>3</v>
      </c>
      <c r="J11" s="254">
        <f t="shared" ref="J11:AJ11" si="4">I11+1</f>
        <v>4</v>
      </c>
      <c r="K11" s="223">
        <f t="shared" si="4"/>
        <v>5</v>
      </c>
      <c r="L11" s="223">
        <f t="shared" si="4"/>
        <v>6</v>
      </c>
      <c r="M11" s="223">
        <f t="shared" si="4"/>
        <v>7</v>
      </c>
      <c r="N11" s="210">
        <f t="shared" si="4"/>
        <v>8</v>
      </c>
      <c r="O11" s="253">
        <f t="shared" si="4"/>
        <v>9</v>
      </c>
      <c r="P11" s="223">
        <f>O11+1</f>
        <v>10</v>
      </c>
      <c r="Q11" s="254">
        <f>P11+1</f>
        <v>11</v>
      </c>
      <c r="R11" s="223">
        <f t="shared" si="4"/>
        <v>12</v>
      </c>
      <c r="S11" s="223">
        <f t="shared" si="4"/>
        <v>13</v>
      </c>
      <c r="T11" s="223">
        <f t="shared" si="4"/>
        <v>14</v>
      </c>
      <c r="U11" s="210">
        <f t="shared" si="4"/>
        <v>15</v>
      </c>
      <c r="V11" s="253">
        <f t="shared" si="4"/>
        <v>16</v>
      </c>
      <c r="W11" s="223">
        <f t="shared" si="4"/>
        <v>17</v>
      </c>
      <c r="X11" s="254">
        <f t="shared" si="4"/>
        <v>18</v>
      </c>
      <c r="Y11" s="223">
        <f t="shared" si="4"/>
        <v>19</v>
      </c>
      <c r="Z11" s="223">
        <f t="shared" si="4"/>
        <v>20</v>
      </c>
      <c r="AA11" s="223">
        <f t="shared" si="4"/>
        <v>21</v>
      </c>
      <c r="AB11" s="210">
        <f t="shared" si="4"/>
        <v>22</v>
      </c>
      <c r="AC11" s="253">
        <f t="shared" si="4"/>
        <v>23</v>
      </c>
      <c r="AD11" s="223">
        <f t="shared" si="4"/>
        <v>24</v>
      </c>
      <c r="AE11" s="254">
        <f t="shared" si="4"/>
        <v>25</v>
      </c>
      <c r="AF11" s="223">
        <f t="shared" si="4"/>
        <v>26</v>
      </c>
      <c r="AG11" s="223">
        <f t="shared" si="4"/>
        <v>27</v>
      </c>
      <c r="AH11" s="223">
        <f t="shared" si="4"/>
        <v>28</v>
      </c>
      <c r="AI11" s="210">
        <f t="shared" si="4"/>
        <v>29</v>
      </c>
      <c r="AJ11" s="253">
        <f t="shared" si="4"/>
        <v>30</v>
      </c>
      <c r="AK11" s="189"/>
      <c r="AL11" s="206"/>
      <c r="AM11" s="186">
        <f>AQ11-AN11-AO11-AP11</f>
        <v>20</v>
      </c>
      <c r="AN11" s="224">
        <v>5</v>
      </c>
      <c r="AO11" s="233">
        <v>0</v>
      </c>
      <c r="AP11" s="225">
        <v>5</v>
      </c>
      <c r="AQ11" s="187">
        <v>30</v>
      </c>
    </row>
    <row r="12" spans="1:46" s="141" customFormat="1" ht="23.35" customHeight="1" thickBot="1">
      <c r="A12" s="505"/>
      <c r="B12" s="207"/>
      <c r="C12" s="207"/>
      <c r="D12" s="207"/>
      <c r="E12" s="207"/>
      <c r="F12" s="207"/>
      <c r="G12" s="618" t="s">
        <v>305</v>
      </c>
      <c r="H12" s="614" t="s">
        <v>241</v>
      </c>
      <c r="I12" s="619" t="s">
        <v>305</v>
      </c>
      <c r="J12" s="619" t="s">
        <v>305</v>
      </c>
      <c r="K12" s="617" t="s">
        <v>305</v>
      </c>
      <c r="L12" s="617" t="s">
        <v>305</v>
      </c>
      <c r="M12" s="617" t="s">
        <v>305</v>
      </c>
      <c r="N12" s="618" t="s">
        <v>305</v>
      </c>
      <c r="O12" s="614" t="s">
        <v>241</v>
      </c>
      <c r="P12" s="619" t="s">
        <v>305</v>
      </c>
      <c r="Q12" s="619" t="s">
        <v>305</v>
      </c>
      <c r="R12" s="619" t="s">
        <v>305</v>
      </c>
      <c r="S12" s="619" t="s">
        <v>305</v>
      </c>
      <c r="T12" s="619" t="s">
        <v>305</v>
      </c>
      <c r="U12" s="618" t="s">
        <v>305</v>
      </c>
      <c r="V12" s="614" t="s">
        <v>241</v>
      </c>
      <c r="W12" s="619" t="s">
        <v>305</v>
      </c>
      <c r="X12" s="619" t="s">
        <v>305</v>
      </c>
      <c r="Y12" s="619" t="s">
        <v>305</v>
      </c>
      <c r="Z12" s="619" t="s">
        <v>305</v>
      </c>
      <c r="AA12" s="619" t="s">
        <v>305</v>
      </c>
      <c r="AB12" s="620" t="s">
        <v>305</v>
      </c>
      <c r="AC12" s="621" t="s">
        <v>241</v>
      </c>
      <c r="AD12" s="622" t="s">
        <v>305</v>
      </c>
      <c r="AE12" s="622" t="s">
        <v>305</v>
      </c>
      <c r="AF12" s="622" t="s">
        <v>305</v>
      </c>
      <c r="AG12" s="622" t="s">
        <v>305</v>
      </c>
      <c r="AH12" s="622" t="s">
        <v>305</v>
      </c>
      <c r="AI12" s="620" t="s">
        <v>305</v>
      </c>
      <c r="AJ12" s="621" t="s">
        <v>241</v>
      </c>
      <c r="AK12" s="207"/>
      <c r="AL12" s="212"/>
      <c r="AM12" s="642">
        <f>COUNTIF(I12:M12,"○")+COUNTIF(P12:T12,"○")+COUNTIF(W12:AA12,"○")+COUNTIF(AD12:AH12,"○")</f>
        <v>20</v>
      </c>
      <c r="AN12" s="643">
        <f>COUNTIF(G12,"○")+COUNTIF(N12,"○")+COUNTIF(U12,"○")+COUNTIF(AB12,"○")+COUNTIF(AI12,"○")</f>
        <v>5</v>
      </c>
      <c r="AO12" s="651">
        <v>0</v>
      </c>
      <c r="AP12" s="644">
        <f>COUNTIF(H12,"○")+COUNTIF(O12,"○")+COUNTIF(V12,"○")+COUNTIF(AC12,"○")+COUNTIF(AJ12,"○")</f>
        <v>0</v>
      </c>
      <c r="AQ12" s="645">
        <f>SUM(AM12:AP12)</f>
        <v>25</v>
      </c>
    </row>
    <row r="13" spans="1:46" s="141" customFormat="1" ht="23.35" customHeight="1">
      <c r="A13" s="504" t="s">
        <v>204</v>
      </c>
      <c r="B13" s="223">
        <v>1</v>
      </c>
      <c r="C13" s="254">
        <f t="shared" ref="C13:H13" si="5">B13+1</f>
        <v>2</v>
      </c>
      <c r="D13" s="223">
        <f t="shared" si="5"/>
        <v>3</v>
      </c>
      <c r="E13" s="223">
        <f t="shared" si="5"/>
        <v>4</v>
      </c>
      <c r="F13" s="223">
        <f t="shared" si="5"/>
        <v>5</v>
      </c>
      <c r="G13" s="210">
        <f t="shared" si="5"/>
        <v>6</v>
      </c>
      <c r="H13" s="253">
        <f t="shared" si="5"/>
        <v>7</v>
      </c>
      <c r="I13" s="223">
        <f>H13+1</f>
        <v>8</v>
      </c>
      <c r="J13" s="254">
        <f t="shared" ref="J13:AF13" si="6">I13+1</f>
        <v>9</v>
      </c>
      <c r="K13" s="223">
        <f t="shared" si="6"/>
        <v>10</v>
      </c>
      <c r="L13" s="223">
        <f t="shared" si="6"/>
        <v>11</v>
      </c>
      <c r="M13" s="223">
        <f t="shared" si="6"/>
        <v>12</v>
      </c>
      <c r="N13" s="210">
        <f t="shared" si="6"/>
        <v>13</v>
      </c>
      <c r="O13" s="253">
        <f t="shared" si="6"/>
        <v>14</v>
      </c>
      <c r="P13" s="215">
        <f>O13+1</f>
        <v>15</v>
      </c>
      <c r="Q13" s="254">
        <f>P13+1</f>
        <v>16</v>
      </c>
      <c r="R13" s="254">
        <f t="shared" si="6"/>
        <v>17</v>
      </c>
      <c r="S13" s="223">
        <f t="shared" si="6"/>
        <v>18</v>
      </c>
      <c r="T13" s="223">
        <f t="shared" si="6"/>
        <v>19</v>
      </c>
      <c r="U13" s="210">
        <f t="shared" si="6"/>
        <v>20</v>
      </c>
      <c r="V13" s="253">
        <f t="shared" si="6"/>
        <v>21</v>
      </c>
      <c r="W13" s="223">
        <f t="shared" si="6"/>
        <v>22</v>
      </c>
      <c r="X13" s="247">
        <f t="shared" si="6"/>
        <v>23</v>
      </c>
      <c r="Y13" s="257">
        <f t="shared" si="6"/>
        <v>24</v>
      </c>
      <c r="Z13" s="220">
        <f t="shared" si="6"/>
        <v>25</v>
      </c>
      <c r="AA13" s="258">
        <f>Z13+1</f>
        <v>26</v>
      </c>
      <c r="AB13" s="204">
        <f>AA13+1</f>
        <v>27</v>
      </c>
      <c r="AC13" s="259">
        <f t="shared" ref="AC13" si="7">AB13+1</f>
        <v>28</v>
      </c>
      <c r="AD13" s="219">
        <f t="shared" si="6"/>
        <v>29</v>
      </c>
      <c r="AE13" s="260">
        <f t="shared" si="6"/>
        <v>30</v>
      </c>
      <c r="AF13" s="221">
        <f t="shared" si="6"/>
        <v>31</v>
      </c>
      <c r="AG13" s="236"/>
      <c r="AH13" s="189"/>
      <c r="AI13" s="189"/>
      <c r="AJ13" s="189"/>
      <c r="AK13" s="189"/>
      <c r="AL13" s="189"/>
      <c r="AM13" s="227">
        <f>AQ13-AN13-AO13-AP13</f>
        <v>16</v>
      </c>
      <c r="AN13" s="228">
        <v>4</v>
      </c>
      <c r="AO13" s="228">
        <v>6</v>
      </c>
      <c r="AP13" s="230">
        <v>5</v>
      </c>
      <c r="AQ13" s="231">
        <v>31</v>
      </c>
    </row>
    <row r="14" spans="1:46" s="141" customFormat="1" ht="23.35" customHeight="1" thickBot="1">
      <c r="A14" s="505"/>
      <c r="B14" s="619" t="s">
        <v>305</v>
      </c>
      <c r="C14" s="619" t="s">
        <v>305</v>
      </c>
      <c r="D14" s="619" t="s">
        <v>305</v>
      </c>
      <c r="E14" s="619" t="s">
        <v>305</v>
      </c>
      <c r="F14" s="619" t="s">
        <v>305</v>
      </c>
      <c r="G14" s="620" t="s">
        <v>305</v>
      </c>
      <c r="H14" s="621" t="s">
        <v>241</v>
      </c>
      <c r="I14" s="622" t="s">
        <v>305</v>
      </c>
      <c r="J14" s="622" t="s">
        <v>305</v>
      </c>
      <c r="K14" s="622" t="s">
        <v>305</v>
      </c>
      <c r="L14" s="622" t="s">
        <v>305</v>
      </c>
      <c r="M14" s="622" t="s">
        <v>305</v>
      </c>
      <c r="N14" s="620" t="s">
        <v>305</v>
      </c>
      <c r="O14" s="621" t="s">
        <v>241</v>
      </c>
      <c r="P14" s="614" t="s">
        <v>241</v>
      </c>
      <c r="Q14" s="622" t="s">
        <v>305</v>
      </c>
      <c r="R14" s="622" t="s">
        <v>305</v>
      </c>
      <c r="S14" s="622" t="s">
        <v>305</v>
      </c>
      <c r="T14" s="622" t="s">
        <v>305</v>
      </c>
      <c r="U14" s="620" t="s">
        <v>305</v>
      </c>
      <c r="V14" s="621" t="s">
        <v>241</v>
      </c>
      <c r="W14" s="622" t="s">
        <v>305</v>
      </c>
      <c r="X14" s="623" t="s">
        <v>305</v>
      </c>
      <c r="Y14" s="624" t="s">
        <v>305</v>
      </c>
      <c r="Z14" s="625" t="s">
        <v>305</v>
      </c>
      <c r="AA14" s="626" t="s">
        <v>305</v>
      </c>
      <c r="AB14" s="627" t="s">
        <v>305</v>
      </c>
      <c r="AC14" s="628" t="s">
        <v>305</v>
      </c>
      <c r="AD14" s="609" t="s">
        <v>305</v>
      </c>
      <c r="AE14" s="629" t="s">
        <v>305</v>
      </c>
      <c r="AF14" s="612" t="s">
        <v>305</v>
      </c>
      <c r="AG14" s="237"/>
      <c r="AH14" s="207"/>
      <c r="AI14" s="207"/>
      <c r="AJ14" s="207"/>
      <c r="AK14" s="207"/>
      <c r="AL14" s="207"/>
      <c r="AM14" s="646">
        <f>COUNTIF(B14:F14,"○")+COUNTIF(I14:M14,"○")+COUNTIF(Q14:T14,"○")+COUNTIF(W14:X14,"○")</f>
        <v>16</v>
      </c>
      <c r="AN14" s="647">
        <f>COUNTIF(G14,"○")+COUNTIF(AB14,"○")+COUNTIF(N14,"○")+COUNTIF(U14,"○")</f>
        <v>4</v>
      </c>
      <c r="AO14" s="647">
        <f>COUNTIF(AD14:AF14,"○")+COUNTIF(Y14:AA14,"○")</f>
        <v>6</v>
      </c>
      <c r="AP14" s="649">
        <f>COUNTIF(O14:P14,"○")+COUNTIF(H14,"○")+COUNTIF(V14,"○")+COUNTIF(AC14,"○")</f>
        <v>1</v>
      </c>
      <c r="AQ14" s="650">
        <f>SUM(AM14:AP14)</f>
        <v>27</v>
      </c>
      <c r="AS14"/>
      <c r="AT14"/>
    </row>
    <row r="15" spans="1:46" s="141" customFormat="1" ht="23.35" customHeight="1">
      <c r="A15" s="504" t="s">
        <v>205</v>
      </c>
      <c r="B15" s="189"/>
      <c r="C15" s="202"/>
      <c r="D15" s="202"/>
      <c r="E15" s="219">
        <f t="shared" ref="E15:AI15" si="8">D15+1</f>
        <v>1</v>
      </c>
      <c r="F15" s="221">
        <f t="shared" si="8"/>
        <v>2</v>
      </c>
      <c r="G15" s="204">
        <f t="shared" si="8"/>
        <v>3</v>
      </c>
      <c r="H15" s="259">
        <f t="shared" si="8"/>
        <v>4</v>
      </c>
      <c r="I15" s="219">
        <f t="shared" si="8"/>
        <v>5</v>
      </c>
      <c r="J15" s="260">
        <f t="shared" si="8"/>
        <v>6</v>
      </c>
      <c r="K15" s="220">
        <f t="shared" si="8"/>
        <v>7</v>
      </c>
      <c r="L15" s="220">
        <f t="shared" si="8"/>
        <v>8</v>
      </c>
      <c r="M15" s="221">
        <f t="shared" si="8"/>
        <v>9</v>
      </c>
      <c r="N15" s="204">
        <f t="shared" si="8"/>
        <v>10</v>
      </c>
      <c r="O15" s="261">
        <f t="shared" si="8"/>
        <v>11</v>
      </c>
      <c r="P15" s="262">
        <f t="shared" si="8"/>
        <v>12</v>
      </c>
      <c r="Q15" s="263">
        <f t="shared" si="8"/>
        <v>13</v>
      </c>
      <c r="R15" s="220">
        <f t="shared" si="8"/>
        <v>14</v>
      </c>
      <c r="S15" s="220">
        <f t="shared" si="8"/>
        <v>15</v>
      </c>
      <c r="T15" s="221">
        <f t="shared" si="8"/>
        <v>16</v>
      </c>
      <c r="U15" s="204">
        <f t="shared" si="8"/>
        <v>17</v>
      </c>
      <c r="V15" s="259">
        <f t="shared" si="8"/>
        <v>18</v>
      </c>
      <c r="W15" s="219">
        <f t="shared" si="8"/>
        <v>19</v>
      </c>
      <c r="X15" s="260">
        <f t="shared" si="8"/>
        <v>20</v>
      </c>
      <c r="Y15" s="220">
        <f t="shared" si="8"/>
        <v>21</v>
      </c>
      <c r="Z15" s="221">
        <f t="shared" si="8"/>
        <v>22</v>
      </c>
      <c r="AA15" s="238">
        <f t="shared" si="8"/>
        <v>23</v>
      </c>
      <c r="AB15" s="264">
        <f t="shared" si="8"/>
        <v>24</v>
      </c>
      <c r="AC15" s="265">
        <f t="shared" si="8"/>
        <v>25</v>
      </c>
      <c r="AD15" s="226">
        <f t="shared" si="8"/>
        <v>26</v>
      </c>
      <c r="AE15" s="266">
        <f t="shared" si="8"/>
        <v>27</v>
      </c>
      <c r="AF15" s="226">
        <f t="shared" si="8"/>
        <v>28</v>
      </c>
      <c r="AG15" s="226">
        <f t="shared" si="8"/>
        <v>29</v>
      </c>
      <c r="AH15" s="226">
        <f t="shared" si="8"/>
        <v>30</v>
      </c>
      <c r="AI15" s="267">
        <f t="shared" si="8"/>
        <v>31</v>
      </c>
      <c r="AJ15" s="188"/>
      <c r="AK15" s="189"/>
      <c r="AL15" s="206"/>
      <c r="AM15" s="186">
        <f>AQ15-AN15-AO15-AP15</f>
        <v>6</v>
      </c>
      <c r="AN15" s="224">
        <v>5</v>
      </c>
      <c r="AO15" s="224">
        <v>15</v>
      </c>
      <c r="AP15" s="225">
        <v>5</v>
      </c>
      <c r="AQ15" s="187">
        <v>31</v>
      </c>
    </row>
    <row r="16" spans="1:46" s="141" customFormat="1" ht="23.35" customHeight="1" thickBot="1">
      <c r="A16" s="505"/>
      <c r="B16" s="207"/>
      <c r="C16" s="208"/>
      <c r="D16" s="208"/>
      <c r="E16" s="609" t="s">
        <v>305</v>
      </c>
      <c r="F16" s="630" t="s">
        <v>305</v>
      </c>
      <c r="G16" s="627" t="s">
        <v>305</v>
      </c>
      <c r="H16" s="628" t="s">
        <v>241</v>
      </c>
      <c r="I16" s="609" t="s">
        <v>305</v>
      </c>
      <c r="J16" s="629" t="s">
        <v>305</v>
      </c>
      <c r="K16" s="611" t="s">
        <v>305</v>
      </c>
      <c r="L16" s="611" t="s">
        <v>305</v>
      </c>
      <c r="M16" s="612" t="s">
        <v>305</v>
      </c>
      <c r="N16" s="627" t="s">
        <v>313</v>
      </c>
      <c r="O16" s="631" t="s">
        <v>241</v>
      </c>
      <c r="P16" s="628" t="s">
        <v>241</v>
      </c>
      <c r="Q16" s="632" t="s">
        <v>241</v>
      </c>
      <c r="R16" s="611" t="s">
        <v>241</v>
      </c>
      <c r="S16" s="611" t="s">
        <v>241</v>
      </c>
      <c r="T16" s="612" t="s">
        <v>241</v>
      </c>
      <c r="U16" s="627" t="s">
        <v>313</v>
      </c>
      <c r="V16" s="628" t="s">
        <v>241</v>
      </c>
      <c r="W16" s="609" t="s">
        <v>305</v>
      </c>
      <c r="X16" s="629" t="s">
        <v>305</v>
      </c>
      <c r="Y16" s="611" t="s">
        <v>305</v>
      </c>
      <c r="Z16" s="612" t="s">
        <v>305</v>
      </c>
      <c r="AA16" s="633" t="s">
        <v>305</v>
      </c>
      <c r="AB16" s="627" t="s">
        <v>305</v>
      </c>
      <c r="AC16" s="634" t="s">
        <v>241</v>
      </c>
      <c r="AD16" s="619" t="s">
        <v>305</v>
      </c>
      <c r="AE16" s="619" t="s">
        <v>305</v>
      </c>
      <c r="AF16" s="617" t="s">
        <v>305</v>
      </c>
      <c r="AG16" s="617" t="s">
        <v>305</v>
      </c>
      <c r="AH16" s="617" t="s">
        <v>305</v>
      </c>
      <c r="AI16" s="618" t="s">
        <v>305</v>
      </c>
      <c r="AJ16" s="207"/>
      <c r="AK16" s="207"/>
      <c r="AL16" s="209"/>
      <c r="AM16" s="642">
        <f>COUNTIF(AA16,"○")+COUNTIF(AD16:AH16,"○")</f>
        <v>6</v>
      </c>
      <c r="AN16" s="643">
        <f>COUNTIF(G16,"○")+COUNTIF(U16,"○")+COUNTIF(AB16,"○")+COUNTIF(N16,"○")+COUNTIF(AI16,"○")</f>
        <v>3</v>
      </c>
      <c r="AO16" s="643">
        <f>COUNTIF(E16:F16,"○")+COUNTIF(I16:M16,"○")+COUNTIF(Q16:T16,"○")+COUNTIF(W16:Z16,"○")</f>
        <v>11</v>
      </c>
      <c r="AP16" s="644">
        <f>COUNTIF(H16,"○")+COUNTIF(P16,"○")+COUNTIF(V16,"○")+COUNTIF(AC16,"○")+COUNTIF(O16,"○")</f>
        <v>0</v>
      </c>
      <c r="AQ16" s="645">
        <f>SUM(AM16:AP16)</f>
        <v>20</v>
      </c>
    </row>
    <row r="17" spans="1:44" s="141" customFormat="1" ht="23.35" customHeight="1">
      <c r="A17" s="504" t="s">
        <v>206</v>
      </c>
      <c r="B17" s="189"/>
      <c r="C17" s="203"/>
      <c r="D17" s="188"/>
      <c r="E17" s="188"/>
      <c r="F17" s="188"/>
      <c r="G17" s="188"/>
      <c r="H17" s="268">
        <f t="shared" ref="H17" si="9">G17+1</f>
        <v>1</v>
      </c>
      <c r="I17" s="226">
        <f>H17+1</f>
        <v>2</v>
      </c>
      <c r="J17" s="266">
        <f t="shared" ref="J17:AK17" si="10">I17+1</f>
        <v>3</v>
      </c>
      <c r="K17" s="226">
        <f t="shared" si="10"/>
        <v>4</v>
      </c>
      <c r="L17" s="226">
        <f t="shared" si="10"/>
        <v>5</v>
      </c>
      <c r="M17" s="226">
        <f t="shared" si="10"/>
        <v>6</v>
      </c>
      <c r="N17" s="267">
        <f t="shared" si="10"/>
        <v>7</v>
      </c>
      <c r="O17" s="268">
        <f t="shared" si="10"/>
        <v>8</v>
      </c>
      <c r="P17" s="223">
        <f t="shared" si="10"/>
        <v>9</v>
      </c>
      <c r="Q17" s="266">
        <f t="shared" si="10"/>
        <v>10</v>
      </c>
      <c r="R17" s="226">
        <f t="shared" si="10"/>
        <v>11</v>
      </c>
      <c r="S17" s="226">
        <f t="shared" si="10"/>
        <v>12</v>
      </c>
      <c r="T17" s="226">
        <f t="shared" si="10"/>
        <v>13</v>
      </c>
      <c r="U17" s="267">
        <f t="shared" si="10"/>
        <v>14</v>
      </c>
      <c r="V17" s="268">
        <f t="shared" si="10"/>
        <v>15</v>
      </c>
      <c r="W17" s="269">
        <f t="shared" si="10"/>
        <v>16</v>
      </c>
      <c r="X17" s="266">
        <f t="shared" si="10"/>
        <v>17</v>
      </c>
      <c r="Y17" s="266">
        <f t="shared" si="10"/>
        <v>18</v>
      </c>
      <c r="Z17" s="226">
        <f t="shared" si="10"/>
        <v>19</v>
      </c>
      <c r="AA17" s="226">
        <f t="shared" si="10"/>
        <v>20</v>
      </c>
      <c r="AB17" s="267">
        <f t="shared" si="10"/>
        <v>21</v>
      </c>
      <c r="AC17" s="215">
        <f t="shared" si="10"/>
        <v>22</v>
      </c>
      <c r="AD17" s="205">
        <f t="shared" si="10"/>
        <v>23</v>
      </c>
      <c r="AE17" s="254">
        <f t="shared" si="10"/>
        <v>24</v>
      </c>
      <c r="AF17" s="223">
        <f t="shared" si="10"/>
        <v>25</v>
      </c>
      <c r="AG17" s="223">
        <f t="shared" si="10"/>
        <v>26</v>
      </c>
      <c r="AH17" s="223">
        <f t="shared" si="10"/>
        <v>27</v>
      </c>
      <c r="AI17" s="210">
        <f t="shared" si="10"/>
        <v>28</v>
      </c>
      <c r="AJ17" s="253">
        <f t="shared" si="10"/>
        <v>29</v>
      </c>
      <c r="AK17" s="223">
        <f t="shared" si="10"/>
        <v>30</v>
      </c>
      <c r="AL17" s="213"/>
      <c r="AM17" s="227">
        <f>AQ17-AN17-AO17-AP17</f>
        <v>19</v>
      </c>
      <c r="AN17" s="228">
        <v>4</v>
      </c>
      <c r="AO17" s="229"/>
      <c r="AP17" s="230">
        <v>7</v>
      </c>
      <c r="AQ17" s="231">
        <v>30</v>
      </c>
      <c r="AR17" s="270"/>
    </row>
    <row r="18" spans="1:44" s="141" customFormat="1" ht="23.35" customHeight="1">
      <c r="A18" s="505"/>
      <c r="B18" s="207"/>
      <c r="C18" s="207"/>
      <c r="D18" s="207"/>
      <c r="E18" s="207"/>
      <c r="F18" s="207"/>
      <c r="G18" s="207"/>
      <c r="H18" s="614" t="s">
        <v>241</v>
      </c>
      <c r="I18" s="619" t="s">
        <v>305</v>
      </c>
      <c r="J18" s="619" t="s">
        <v>305</v>
      </c>
      <c r="K18" s="617" t="s">
        <v>305</v>
      </c>
      <c r="L18" s="617" t="s">
        <v>305</v>
      </c>
      <c r="M18" s="617" t="s">
        <v>305</v>
      </c>
      <c r="N18" s="618" t="s">
        <v>305</v>
      </c>
      <c r="O18" s="614" t="s">
        <v>241</v>
      </c>
      <c r="P18" s="619" t="s">
        <v>305</v>
      </c>
      <c r="Q18" s="619" t="s">
        <v>305</v>
      </c>
      <c r="R18" s="617" t="s">
        <v>305</v>
      </c>
      <c r="S18" s="617" t="s">
        <v>305</v>
      </c>
      <c r="T18" s="617" t="s">
        <v>305</v>
      </c>
      <c r="U18" s="618" t="s">
        <v>305</v>
      </c>
      <c r="V18" s="614" t="s">
        <v>241</v>
      </c>
      <c r="W18" s="614" t="s">
        <v>241</v>
      </c>
      <c r="X18" s="619" t="s">
        <v>305</v>
      </c>
      <c r="Y18" s="619" t="s">
        <v>305</v>
      </c>
      <c r="Z18" s="617" t="s">
        <v>305</v>
      </c>
      <c r="AA18" s="617" t="s">
        <v>305</v>
      </c>
      <c r="AB18" s="618" t="s">
        <v>305</v>
      </c>
      <c r="AC18" s="614" t="s">
        <v>241</v>
      </c>
      <c r="AD18" s="614" t="s">
        <v>241</v>
      </c>
      <c r="AE18" s="619" t="s">
        <v>305</v>
      </c>
      <c r="AF18" s="619" t="s">
        <v>305</v>
      </c>
      <c r="AG18" s="619" t="s">
        <v>305</v>
      </c>
      <c r="AH18" s="619" t="s">
        <v>305</v>
      </c>
      <c r="AI18" s="618" t="s">
        <v>305</v>
      </c>
      <c r="AJ18" s="614" t="s">
        <v>241</v>
      </c>
      <c r="AK18" s="619" t="s">
        <v>305</v>
      </c>
      <c r="AL18" s="212"/>
      <c r="AM18" s="646">
        <f>COUNTIF(I18:M18,"○")+COUNTIF(P18:T18,"○")+COUNTIF(X18:AA18,"○")+COUNTIF(AK18,"○")+COUNTIF(AE18:AH18,"○")</f>
        <v>19</v>
      </c>
      <c r="AN18" s="647">
        <f>COUNTIF(N18,"○")+COUNTIF(U18,"○")+COUNTIF(AB18,"○")+COUNTIF(AI18,"○")</f>
        <v>4</v>
      </c>
      <c r="AO18" s="648">
        <v>0</v>
      </c>
      <c r="AP18" s="649">
        <f>COUNTIF(H18,"○")+COUNTIF(O18,"○")+COUNTIF(V18:W18,"○")+COUNTIF(AC18:AD18,"○")+COUNTIF(AJ18,"○")</f>
        <v>0</v>
      </c>
      <c r="AQ18" s="650">
        <f>SUM(AM18:AP18)</f>
        <v>23</v>
      </c>
      <c r="AR18" s="270"/>
    </row>
    <row r="19" spans="1:44" s="141" customFormat="1" ht="23.35" customHeight="1">
      <c r="A19" s="504" t="s">
        <v>310</v>
      </c>
      <c r="B19" s="189"/>
      <c r="C19" s="254">
        <f t="shared" ref="C19:AG19" si="11">B19+1</f>
        <v>1</v>
      </c>
      <c r="D19" s="223">
        <f t="shared" si="11"/>
        <v>2</v>
      </c>
      <c r="E19" s="223">
        <f t="shared" si="11"/>
        <v>3</v>
      </c>
      <c r="F19" s="223">
        <f t="shared" si="11"/>
        <v>4</v>
      </c>
      <c r="G19" s="210">
        <f t="shared" si="11"/>
        <v>5</v>
      </c>
      <c r="H19" s="253">
        <f t="shared" si="11"/>
        <v>6</v>
      </c>
      <c r="I19" s="223">
        <f t="shared" si="11"/>
        <v>7</v>
      </c>
      <c r="J19" s="254">
        <f t="shared" si="11"/>
        <v>8</v>
      </c>
      <c r="K19" s="254">
        <f t="shared" si="11"/>
        <v>9</v>
      </c>
      <c r="L19" s="223">
        <f t="shared" si="11"/>
        <v>10</v>
      </c>
      <c r="M19" s="223">
        <f t="shared" si="11"/>
        <v>11</v>
      </c>
      <c r="N19" s="210">
        <f t="shared" si="11"/>
        <v>12</v>
      </c>
      <c r="O19" s="253">
        <f t="shared" si="11"/>
        <v>13</v>
      </c>
      <c r="P19" s="215">
        <f t="shared" si="11"/>
        <v>14</v>
      </c>
      <c r="Q19" s="254">
        <f t="shared" si="11"/>
        <v>15</v>
      </c>
      <c r="R19" s="223">
        <f t="shared" si="11"/>
        <v>16</v>
      </c>
      <c r="S19" s="223">
        <f t="shared" si="11"/>
        <v>17</v>
      </c>
      <c r="T19" s="223">
        <f t="shared" si="11"/>
        <v>18</v>
      </c>
      <c r="U19" s="210">
        <f t="shared" si="11"/>
        <v>19</v>
      </c>
      <c r="V19" s="253">
        <f>U19+1</f>
        <v>20</v>
      </c>
      <c r="W19" s="223">
        <f t="shared" si="11"/>
        <v>21</v>
      </c>
      <c r="X19" s="254">
        <f t="shared" si="11"/>
        <v>22</v>
      </c>
      <c r="Y19" s="223">
        <f t="shared" si="11"/>
        <v>23</v>
      </c>
      <c r="Z19" s="223">
        <f t="shared" si="11"/>
        <v>24</v>
      </c>
      <c r="AA19" s="223">
        <f t="shared" si="11"/>
        <v>25</v>
      </c>
      <c r="AB19" s="210">
        <f t="shared" si="11"/>
        <v>26</v>
      </c>
      <c r="AC19" s="253">
        <f t="shared" si="11"/>
        <v>27</v>
      </c>
      <c r="AD19" s="223">
        <f t="shared" si="11"/>
        <v>28</v>
      </c>
      <c r="AE19" s="254">
        <f t="shared" si="11"/>
        <v>29</v>
      </c>
      <c r="AF19" s="223">
        <f t="shared" si="11"/>
        <v>30</v>
      </c>
      <c r="AG19" s="223">
        <f t="shared" si="11"/>
        <v>31</v>
      </c>
      <c r="AH19" s="189"/>
      <c r="AI19" s="189"/>
      <c r="AJ19" s="189"/>
      <c r="AK19" s="189"/>
      <c r="AL19" s="213"/>
      <c r="AM19" s="186">
        <f>AQ19-AN19-AO19-AP19</f>
        <v>22</v>
      </c>
      <c r="AN19" s="224">
        <v>4</v>
      </c>
      <c r="AO19" s="232"/>
      <c r="AP19" s="225">
        <v>5</v>
      </c>
      <c r="AQ19" s="187">
        <v>31</v>
      </c>
    </row>
    <row r="20" spans="1:44" s="141" customFormat="1" ht="23.35" customHeight="1">
      <c r="A20" s="505"/>
      <c r="B20" s="189"/>
      <c r="C20" s="619" t="s">
        <v>305</v>
      </c>
      <c r="D20" s="617" t="s">
        <v>305</v>
      </c>
      <c r="E20" s="617" t="s">
        <v>305</v>
      </c>
      <c r="F20" s="617" t="s">
        <v>305</v>
      </c>
      <c r="G20" s="618" t="s">
        <v>305</v>
      </c>
      <c r="H20" s="614" t="s">
        <v>241</v>
      </c>
      <c r="I20" s="619" t="s">
        <v>305</v>
      </c>
      <c r="J20" s="619" t="s">
        <v>305</v>
      </c>
      <c r="K20" s="619" t="s">
        <v>305</v>
      </c>
      <c r="L20" s="619" t="s">
        <v>305</v>
      </c>
      <c r="M20" s="619" t="s">
        <v>305</v>
      </c>
      <c r="N20" s="618" t="s">
        <v>305</v>
      </c>
      <c r="O20" s="614" t="s">
        <v>241</v>
      </c>
      <c r="P20" s="614" t="s">
        <v>241</v>
      </c>
      <c r="Q20" s="619" t="s">
        <v>305</v>
      </c>
      <c r="R20" s="619" t="s">
        <v>305</v>
      </c>
      <c r="S20" s="619" t="s">
        <v>305</v>
      </c>
      <c r="T20" s="619" t="s">
        <v>305</v>
      </c>
      <c r="U20" s="618" t="s">
        <v>305</v>
      </c>
      <c r="V20" s="614" t="s">
        <v>241</v>
      </c>
      <c r="W20" s="619" t="s">
        <v>305</v>
      </c>
      <c r="X20" s="619" t="s">
        <v>305</v>
      </c>
      <c r="Y20" s="619" t="s">
        <v>305</v>
      </c>
      <c r="Z20" s="619" t="s">
        <v>305</v>
      </c>
      <c r="AA20" s="619" t="s">
        <v>305</v>
      </c>
      <c r="AB20" s="618" t="s">
        <v>305</v>
      </c>
      <c r="AC20" s="614" t="s">
        <v>241</v>
      </c>
      <c r="AD20" s="619" t="s">
        <v>305</v>
      </c>
      <c r="AE20" s="619" t="s">
        <v>305</v>
      </c>
      <c r="AF20" s="617" t="s">
        <v>305</v>
      </c>
      <c r="AG20" s="617" t="s">
        <v>305</v>
      </c>
      <c r="AH20" s="207"/>
      <c r="AI20" s="207"/>
      <c r="AJ20" s="207"/>
      <c r="AK20" s="207"/>
      <c r="AL20" s="212"/>
      <c r="AM20" s="642">
        <f>COUNTIF(I20:M20,"○")+COUNTIF(Q20:T20,"○")+COUNTIF(W20:AA20,"○")+COUNTIF(AD20:AG20,"○")+COUNTIF(C20:F20,"○")</f>
        <v>22</v>
      </c>
      <c r="AN20" s="643">
        <f>COUNTIF(G20,"○")+COUNTIF(N20,"○")+COUNTIF(U20,"○")+COUNTIF(AB20,"○")</f>
        <v>4</v>
      </c>
      <c r="AO20" s="651">
        <v>0</v>
      </c>
      <c r="AP20" s="644">
        <f>COUNTIF(O20:P20,"○")+COUNTIF(V20,"○")+COUNTIF(AC20,"○")+COUNTIF(H20,"○")</f>
        <v>0</v>
      </c>
      <c r="AQ20" s="645">
        <f>SUM(AM20:AP20)</f>
        <v>26</v>
      </c>
    </row>
    <row r="21" spans="1:44" s="141" customFormat="1" ht="23.35" customHeight="1">
      <c r="A21" s="504" t="s">
        <v>311</v>
      </c>
      <c r="B21" s="189"/>
      <c r="C21" s="189"/>
      <c r="D21" s="189"/>
      <c r="E21" s="189"/>
      <c r="F21" s="223">
        <f t="shared" ref="F21:G21" si="12">E21+1</f>
        <v>1</v>
      </c>
      <c r="G21" s="210">
        <f t="shared" si="12"/>
        <v>2</v>
      </c>
      <c r="H21" s="215">
        <f>G21+1</f>
        <v>3</v>
      </c>
      <c r="I21" s="215">
        <f t="shared" ref="I21:AI21" si="13">H21+1</f>
        <v>4</v>
      </c>
      <c r="J21" s="254">
        <f t="shared" si="13"/>
        <v>5</v>
      </c>
      <c r="K21" s="223">
        <f t="shared" si="13"/>
        <v>6</v>
      </c>
      <c r="L21" s="223">
        <f t="shared" si="13"/>
        <v>7</v>
      </c>
      <c r="M21" s="223">
        <f t="shared" si="13"/>
        <v>8</v>
      </c>
      <c r="N21" s="210">
        <f t="shared" si="13"/>
        <v>9</v>
      </c>
      <c r="O21" s="253">
        <f t="shared" si="13"/>
        <v>10</v>
      </c>
      <c r="P21" s="223">
        <f t="shared" si="13"/>
        <v>11</v>
      </c>
      <c r="Q21" s="254">
        <f t="shared" si="13"/>
        <v>12</v>
      </c>
      <c r="R21" s="223">
        <f t="shared" si="13"/>
        <v>13</v>
      </c>
      <c r="S21" s="223">
        <f t="shared" si="13"/>
        <v>14</v>
      </c>
      <c r="T21" s="223">
        <f t="shared" si="13"/>
        <v>15</v>
      </c>
      <c r="U21" s="210">
        <f t="shared" si="13"/>
        <v>16</v>
      </c>
      <c r="V21" s="253">
        <f t="shared" si="13"/>
        <v>17</v>
      </c>
      <c r="W21" s="223">
        <f t="shared" si="13"/>
        <v>18</v>
      </c>
      <c r="X21" s="254">
        <f t="shared" si="13"/>
        <v>19</v>
      </c>
      <c r="Y21" s="223">
        <f t="shared" si="13"/>
        <v>20</v>
      </c>
      <c r="Z21" s="223">
        <f t="shared" si="13"/>
        <v>21</v>
      </c>
      <c r="AA21" s="223">
        <f t="shared" si="13"/>
        <v>22</v>
      </c>
      <c r="AB21" s="205">
        <f t="shared" si="13"/>
        <v>23</v>
      </c>
      <c r="AC21" s="253">
        <f t="shared" si="13"/>
        <v>24</v>
      </c>
      <c r="AD21" s="223">
        <f t="shared" si="13"/>
        <v>25</v>
      </c>
      <c r="AE21" s="254">
        <f t="shared" si="13"/>
        <v>26</v>
      </c>
      <c r="AF21" s="223">
        <f t="shared" si="13"/>
        <v>27</v>
      </c>
      <c r="AG21" s="223">
        <f t="shared" si="13"/>
        <v>28</v>
      </c>
      <c r="AH21" s="223">
        <f t="shared" si="13"/>
        <v>29</v>
      </c>
      <c r="AI21" s="210">
        <f t="shared" si="13"/>
        <v>30</v>
      </c>
      <c r="AJ21" s="189"/>
      <c r="AK21" s="189"/>
      <c r="AL21" s="214"/>
      <c r="AM21" s="227">
        <f>AQ21-AN21-AO21-AP21</f>
        <v>20</v>
      </c>
      <c r="AN21" s="228">
        <v>4</v>
      </c>
      <c r="AO21" s="229"/>
      <c r="AP21" s="230">
        <v>6</v>
      </c>
      <c r="AQ21" s="231">
        <v>30</v>
      </c>
    </row>
    <row r="22" spans="1:44" s="141" customFormat="1" ht="23.35" customHeight="1" thickBot="1">
      <c r="A22" s="505"/>
      <c r="B22" s="207"/>
      <c r="C22" s="207"/>
      <c r="D22" s="207"/>
      <c r="E22" s="207"/>
      <c r="F22" s="619" t="s">
        <v>305</v>
      </c>
      <c r="G22" s="618" t="s">
        <v>305</v>
      </c>
      <c r="H22" s="614" t="s">
        <v>241</v>
      </c>
      <c r="I22" s="614" t="s">
        <v>241</v>
      </c>
      <c r="J22" s="619" t="s">
        <v>305</v>
      </c>
      <c r="K22" s="617" t="s">
        <v>305</v>
      </c>
      <c r="L22" s="617" t="s">
        <v>305</v>
      </c>
      <c r="M22" s="617" t="s">
        <v>305</v>
      </c>
      <c r="N22" s="618" t="s">
        <v>305</v>
      </c>
      <c r="O22" s="614" t="s">
        <v>241</v>
      </c>
      <c r="P22" s="619" t="s">
        <v>305</v>
      </c>
      <c r="Q22" s="619" t="s">
        <v>305</v>
      </c>
      <c r="R22" s="619" t="s">
        <v>305</v>
      </c>
      <c r="S22" s="619" t="s">
        <v>305</v>
      </c>
      <c r="T22" s="619" t="s">
        <v>305</v>
      </c>
      <c r="U22" s="618" t="s">
        <v>305</v>
      </c>
      <c r="V22" s="614" t="s">
        <v>241</v>
      </c>
      <c r="W22" s="619" t="s">
        <v>305</v>
      </c>
      <c r="X22" s="619" t="s">
        <v>305</v>
      </c>
      <c r="Y22" s="619" t="s">
        <v>305</v>
      </c>
      <c r="Z22" s="619" t="s">
        <v>305</v>
      </c>
      <c r="AA22" s="619" t="s">
        <v>305</v>
      </c>
      <c r="AB22" s="614" t="s">
        <v>305</v>
      </c>
      <c r="AC22" s="614" t="s">
        <v>241</v>
      </c>
      <c r="AD22" s="619" t="s">
        <v>305</v>
      </c>
      <c r="AE22" s="619" t="s">
        <v>305</v>
      </c>
      <c r="AF22" s="619" t="s">
        <v>305</v>
      </c>
      <c r="AG22" s="619" t="s">
        <v>305</v>
      </c>
      <c r="AH22" s="619" t="s">
        <v>305</v>
      </c>
      <c r="AI22" s="620" t="s">
        <v>305</v>
      </c>
      <c r="AJ22" s="211"/>
      <c r="AK22" s="211"/>
      <c r="AL22" s="271"/>
      <c r="AM22" s="646">
        <f>COUNTIF(J22:M22,"○")+COUNTIF(P22:T22,"○")+COUNTIF(AD22:AH22,"○")+COUNTIF(W22:AA22,"○")+COUNTIF(F22,"○")</f>
        <v>20</v>
      </c>
      <c r="AN22" s="647">
        <f>+COUNTIF(N22,"○")+COUNTIF(U22,"○")+COUNTIF(G22,"○")+COUNTIF(AI22,"○")</f>
        <v>4</v>
      </c>
      <c r="AO22" s="648">
        <v>0</v>
      </c>
      <c r="AP22" s="649">
        <f>COUNTIF(I22,"○")+COUNTIF(V22,"○")+COUNTIF(AC22,"○")+COUNTIF(O22,"○")+COUNTIF(H22,"○")+COUNTIF(AB22,"○")</f>
        <v>1</v>
      </c>
      <c r="AQ22" s="650">
        <f>SUM(AM22:AP22)</f>
        <v>25</v>
      </c>
    </row>
    <row r="23" spans="1:44" s="141" customFormat="1" ht="23.35" customHeight="1">
      <c r="A23" s="504" t="s">
        <v>312</v>
      </c>
      <c r="B23" s="203"/>
      <c r="C23" s="203"/>
      <c r="D23" s="189"/>
      <c r="E23" s="189"/>
      <c r="F23" s="189"/>
      <c r="G23" s="189"/>
      <c r="H23" s="253">
        <f t="shared" ref="H23:AL23" si="14">G23+1</f>
        <v>1</v>
      </c>
      <c r="I23" s="223">
        <f t="shared" si="14"/>
        <v>2</v>
      </c>
      <c r="J23" s="254">
        <f t="shared" si="14"/>
        <v>3</v>
      </c>
      <c r="K23" s="223">
        <f t="shared" si="14"/>
        <v>4</v>
      </c>
      <c r="L23" s="223">
        <f t="shared" si="14"/>
        <v>5</v>
      </c>
      <c r="M23" s="223">
        <f t="shared" si="14"/>
        <v>6</v>
      </c>
      <c r="N23" s="210">
        <f t="shared" si="14"/>
        <v>7</v>
      </c>
      <c r="O23" s="253">
        <f t="shared" si="14"/>
        <v>8</v>
      </c>
      <c r="P23" s="223">
        <f t="shared" si="14"/>
        <v>9</v>
      </c>
      <c r="Q23" s="254">
        <f t="shared" si="14"/>
        <v>10</v>
      </c>
      <c r="R23" s="223">
        <f t="shared" si="14"/>
        <v>11</v>
      </c>
      <c r="S23" s="223">
        <f t="shared" si="14"/>
        <v>12</v>
      </c>
      <c r="T23" s="223">
        <f t="shared" si="14"/>
        <v>13</v>
      </c>
      <c r="U23" s="210">
        <f t="shared" si="14"/>
        <v>14</v>
      </c>
      <c r="V23" s="253">
        <f t="shared" si="14"/>
        <v>15</v>
      </c>
      <c r="W23" s="223">
        <f t="shared" si="14"/>
        <v>16</v>
      </c>
      <c r="X23" s="254">
        <f t="shared" si="14"/>
        <v>17</v>
      </c>
      <c r="Y23" s="223">
        <f t="shared" si="14"/>
        <v>18</v>
      </c>
      <c r="Z23" s="223">
        <f t="shared" si="14"/>
        <v>19</v>
      </c>
      <c r="AA23" s="223">
        <f t="shared" si="14"/>
        <v>20</v>
      </c>
      <c r="AB23" s="210">
        <f t="shared" si="14"/>
        <v>21</v>
      </c>
      <c r="AC23" s="253">
        <f t="shared" si="14"/>
        <v>22</v>
      </c>
      <c r="AD23" s="223">
        <f t="shared" si="14"/>
        <v>23</v>
      </c>
      <c r="AE23" s="247">
        <f t="shared" si="14"/>
        <v>24</v>
      </c>
      <c r="AF23" s="234">
        <f t="shared" si="14"/>
        <v>25</v>
      </c>
      <c r="AG23" s="219">
        <f t="shared" si="14"/>
        <v>26</v>
      </c>
      <c r="AH23" s="221">
        <f t="shared" si="14"/>
        <v>27</v>
      </c>
      <c r="AI23" s="204">
        <f t="shared" si="14"/>
        <v>28</v>
      </c>
      <c r="AJ23" s="259">
        <f t="shared" si="14"/>
        <v>29</v>
      </c>
      <c r="AK23" s="219">
        <f t="shared" si="14"/>
        <v>30</v>
      </c>
      <c r="AL23" s="272">
        <f t="shared" si="14"/>
        <v>31</v>
      </c>
      <c r="AM23" s="186">
        <f>AQ23-AN23-AO23-AP23</f>
        <v>18</v>
      </c>
      <c r="AN23" s="224">
        <v>4</v>
      </c>
      <c r="AO23" s="224">
        <v>4</v>
      </c>
      <c r="AP23" s="225">
        <v>5</v>
      </c>
      <c r="AQ23" s="187">
        <v>31</v>
      </c>
    </row>
    <row r="24" spans="1:44" s="141" customFormat="1" ht="23.35" customHeight="1" thickBot="1">
      <c r="A24" s="505"/>
      <c r="B24" s="207"/>
      <c r="C24" s="207"/>
      <c r="D24" s="211"/>
      <c r="E24" s="211"/>
      <c r="F24" s="211"/>
      <c r="G24" s="211"/>
      <c r="H24" s="621" t="s">
        <v>241</v>
      </c>
      <c r="I24" s="622" t="s">
        <v>305</v>
      </c>
      <c r="J24" s="622" t="s">
        <v>305</v>
      </c>
      <c r="K24" s="622" t="s">
        <v>305</v>
      </c>
      <c r="L24" s="622" t="s">
        <v>305</v>
      </c>
      <c r="M24" s="622" t="s">
        <v>305</v>
      </c>
      <c r="N24" s="620" t="s">
        <v>305</v>
      </c>
      <c r="O24" s="621" t="s">
        <v>241</v>
      </c>
      <c r="P24" s="619" t="s">
        <v>305</v>
      </c>
      <c r="Q24" s="622" t="s">
        <v>305</v>
      </c>
      <c r="R24" s="617" t="s">
        <v>305</v>
      </c>
      <c r="S24" s="617" t="s">
        <v>305</v>
      </c>
      <c r="T24" s="617" t="s">
        <v>305</v>
      </c>
      <c r="U24" s="618" t="s">
        <v>305</v>
      </c>
      <c r="V24" s="614" t="s">
        <v>241</v>
      </c>
      <c r="W24" s="619" t="s">
        <v>305</v>
      </c>
      <c r="X24" s="619" t="s">
        <v>305</v>
      </c>
      <c r="Y24" s="619" t="s">
        <v>305</v>
      </c>
      <c r="Z24" s="619" t="s">
        <v>305</v>
      </c>
      <c r="AA24" s="619" t="s">
        <v>305</v>
      </c>
      <c r="AB24" s="618" t="s">
        <v>305</v>
      </c>
      <c r="AC24" s="614" t="s">
        <v>241</v>
      </c>
      <c r="AD24" s="619" t="s">
        <v>305</v>
      </c>
      <c r="AE24" s="616" t="s">
        <v>305</v>
      </c>
      <c r="AF24" s="635" t="s">
        <v>305</v>
      </c>
      <c r="AG24" s="636" t="s">
        <v>305</v>
      </c>
      <c r="AH24" s="630" t="s">
        <v>305</v>
      </c>
      <c r="AI24" s="627" t="s">
        <v>305</v>
      </c>
      <c r="AJ24" s="628" t="s">
        <v>241</v>
      </c>
      <c r="AK24" s="609" t="s">
        <v>241</v>
      </c>
      <c r="AL24" s="630" t="s">
        <v>241</v>
      </c>
      <c r="AM24" s="642">
        <f>COUNTIF(AD24:AF24,"○")+COUNTIF(I24:M24,"○")+COUNTIF(P24:T24,"○")+COUNTIF(W24:AA24,"○")</f>
        <v>18</v>
      </c>
      <c r="AN24" s="643">
        <f>COUNTIF(N24,"○")+COUNTIF(U24,"○")+COUNTIF(AB24,"○")+COUNTIF(AI24,"○")</f>
        <v>4</v>
      </c>
      <c r="AO24" s="643">
        <f>COUNTIF(AG24:AH24,"○")+COUNTIF(AK24:AL24,"○")</f>
        <v>2</v>
      </c>
      <c r="AP24" s="644">
        <f>COUNTIF(H24,"○")+COUNTIF(O24,"○")+COUNTIF(V24,"○")+COUNTIF(AC24,"○")+COUNTIF(AJ24,"○")</f>
        <v>0</v>
      </c>
      <c r="AQ24" s="645">
        <f>SUM(AM24:AP24)</f>
        <v>24</v>
      </c>
    </row>
    <row r="25" spans="1:44" s="141" customFormat="1" ht="23.35" customHeight="1">
      <c r="A25" s="504" t="s">
        <v>207</v>
      </c>
      <c r="B25" s="203"/>
      <c r="C25" s="203"/>
      <c r="D25" s="262">
        <f t="shared" ref="D25:AC25" si="15">C25+1</f>
        <v>1</v>
      </c>
      <c r="E25" s="219">
        <f t="shared" si="15"/>
        <v>2</v>
      </c>
      <c r="F25" s="221">
        <f t="shared" si="15"/>
        <v>3</v>
      </c>
      <c r="G25" s="273">
        <f t="shared" si="15"/>
        <v>4</v>
      </c>
      <c r="H25" s="259">
        <f t="shared" si="15"/>
        <v>5</v>
      </c>
      <c r="I25" s="219">
        <f t="shared" si="15"/>
        <v>6</v>
      </c>
      <c r="J25" s="274">
        <f t="shared" si="15"/>
        <v>7</v>
      </c>
      <c r="K25" s="260">
        <f t="shared" si="15"/>
        <v>8</v>
      </c>
      <c r="L25" s="220">
        <f t="shared" si="15"/>
        <v>9</v>
      </c>
      <c r="M25" s="221">
        <f t="shared" si="15"/>
        <v>10</v>
      </c>
      <c r="N25" s="273">
        <f t="shared" si="15"/>
        <v>11</v>
      </c>
      <c r="O25" s="253">
        <f t="shared" si="15"/>
        <v>12</v>
      </c>
      <c r="P25" s="261">
        <f t="shared" si="15"/>
        <v>13</v>
      </c>
      <c r="Q25" s="218">
        <f t="shared" si="15"/>
        <v>14</v>
      </c>
      <c r="R25" s="222">
        <f t="shared" si="15"/>
        <v>15</v>
      </c>
      <c r="S25" s="223">
        <f t="shared" si="15"/>
        <v>16</v>
      </c>
      <c r="T25" s="223">
        <f t="shared" si="15"/>
        <v>17</v>
      </c>
      <c r="U25" s="210">
        <f t="shared" si="15"/>
        <v>18</v>
      </c>
      <c r="V25" s="253">
        <f t="shared" si="15"/>
        <v>19</v>
      </c>
      <c r="W25" s="223">
        <f t="shared" si="15"/>
        <v>20</v>
      </c>
      <c r="X25" s="254">
        <f t="shared" si="15"/>
        <v>21</v>
      </c>
      <c r="Y25" s="223">
        <f t="shared" si="15"/>
        <v>22</v>
      </c>
      <c r="Z25" s="223">
        <f t="shared" si="15"/>
        <v>23</v>
      </c>
      <c r="AA25" s="223">
        <f t="shared" si="15"/>
        <v>24</v>
      </c>
      <c r="AB25" s="210">
        <f t="shared" si="15"/>
        <v>25</v>
      </c>
      <c r="AC25" s="253">
        <f t="shared" si="15"/>
        <v>26</v>
      </c>
      <c r="AD25" s="223">
        <f>AC25+1</f>
        <v>27</v>
      </c>
      <c r="AE25" s="254">
        <f t="shared" ref="AE25:AH25" si="16">AD25+1</f>
        <v>28</v>
      </c>
      <c r="AF25" s="226">
        <f t="shared" si="16"/>
        <v>29</v>
      </c>
      <c r="AG25" s="226">
        <f t="shared" si="16"/>
        <v>30</v>
      </c>
      <c r="AH25" s="226">
        <f t="shared" si="16"/>
        <v>31</v>
      </c>
      <c r="AI25" s="188"/>
      <c r="AJ25" s="188"/>
      <c r="AK25" s="188"/>
      <c r="AL25" s="188"/>
      <c r="AM25" s="227">
        <f>AQ25-AN25-AO25-AP25</f>
        <v>13</v>
      </c>
      <c r="AN25" s="228">
        <v>4</v>
      </c>
      <c r="AO25" s="228">
        <v>8</v>
      </c>
      <c r="AP25" s="230">
        <v>6</v>
      </c>
      <c r="AQ25" s="231">
        <v>31</v>
      </c>
    </row>
    <row r="26" spans="1:44" s="141" customFormat="1" ht="23.35" customHeight="1" thickBot="1">
      <c r="A26" s="505"/>
      <c r="B26" s="207"/>
      <c r="C26" s="207"/>
      <c r="D26" s="628" t="s">
        <v>241</v>
      </c>
      <c r="E26" s="636" t="s">
        <v>241</v>
      </c>
      <c r="F26" s="612" t="s">
        <v>241</v>
      </c>
      <c r="G26" s="637" t="s">
        <v>305</v>
      </c>
      <c r="H26" s="628" t="s">
        <v>241</v>
      </c>
      <c r="I26" s="609" t="s">
        <v>305</v>
      </c>
      <c r="J26" s="638" t="s">
        <v>305</v>
      </c>
      <c r="K26" s="629" t="s">
        <v>305</v>
      </c>
      <c r="L26" s="611" t="s">
        <v>305</v>
      </c>
      <c r="M26" s="612" t="s">
        <v>305</v>
      </c>
      <c r="N26" s="637" t="s">
        <v>305</v>
      </c>
      <c r="O26" s="614" t="s">
        <v>241</v>
      </c>
      <c r="P26" s="631" t="s">
        <v>241</v>
      </c>
      <c r="Q26" s="639" t="s">
        <v>305</v>
      </c>
      <c r="R26" s="633" t="s">
        <v>305</v>
      </c>
      <c r="S26" s="617" t="s">
        <v>305</v>
      </c>
      <c r="T26" s="617" t="s">
        <v>305</v>
      </c>
      <c r="U26" s="618" t="s">
        <v>305</v>
      </c>
      <c r="V26" s="614" t="s">
        <v>241</v>
      </c>
      <c r="W26" s="619" t="s">
        <v>305</v>
      </c>
      <c r="X26" s="619" t="s">
        <v>305</v>
      </c>
      <c r="Y26" s="619" t="s">
        <v>305</v>
      </c>
      <c r="Z26" s="619" t="s">
        <v>305</v>
      </c>
      <c r="AA26" s="619" t="s">
        <v>305</v>
      </c>
      <c r="AB26" s="618" t="s">
        <v>305</v>
      </c>
      <c r="AC26" s="614" t="s">
        <v>241</v>
      </c>
      <c r="AD26" s="619" t="s">
        <v>305</v>
      </c>
      <c r="AE26" s="619" t="s">
        <v>305</v>
      </c>
      <c r="AF26" s="617" t="s">
        <v>305</v>
      </c>
      <c r="AG26" s="617" t="s">
        <v>305</v>
      </c>
      <c r="AH26" s="617" t="s">
        <v>305</v>
      </c>
      <c r="AI26" s="207"/>
      <c r="AJ26" s="207"/>
      <c r="AK26" s="207"/>
      <c r="AL26" s="207"/>
      <c r="AM26" s="646">
        <f>COUNTIF(R26:T26,"○")+COUNTIF(W26:AA26,"○")+COUNTIF(AD26:AH26,"○")</f>
        <v>13</v>
      </c>
      <c r="AN26" s="647">
        <f>COUNTIF(G26,"○")+COUNTIF(N26,"○")+COUNTIF(U26,"○")+COUNTIF(AB26,"○")</f>
        <v>4</v>
      </c>
      <c r="AO26" s="647">
        <f>COUNTIF(E26:F26,"○")+COUNTIF(I26:M26,"○")+COUNTIF(Q26,"○")</f>
        <v>6</v>
      </c>
      <c r="AP26" s="649">
        <f>COUNTIF(O26:P26,"○")+COUNTIF(V26,"○")+COUNTIF(AC26,"○")+COUNTIF(H26,"○")+COUNTIF(D26,"○")</f>
        <v>0</v>
      </c>
      <c r="AQ26" s="650">
        <f>SUM(AM26:AP26)</f>
        <v>23</v>
      </c>
    </row>
    <row r="27" spans="1:44" s="141" customFormat="1" ht="23.35" customHeight="1">
      <c r="A27" s="504" t="s">
        <v>208</v>
      </c>
      <c r="B27" s="189"/>
      <c r="C27" s="203"/>
      <c r="D27" s="203"/>
      <c r="E27" s="255"/>
      <c r="F27" s="255"/>
      <c r="G27" s="267">
        <f t="shared" ref="G27:V29" si="17">F27+1</f>
        <v>1</v>
      </c>
      <c r="H27" s="268">
        <f t="shared" si="17"/>
        <v>2</v>
      </c>
      <c r="I27" s="226">
        <f t="shared" si="17"/>
        <v>3</v>
      </c>
      <c r="J27" s="266">
        <f t="shared" si="17"/>
        <v>4</v>
      </c>
      <c r="K27" s="226">
        <f t="shared" si="17"/>
        <v>5</v>
      </c>
      <c r="L27" s="226">
        <f t="shared" si="17"/>
        <v>6</v>
      </c>
      <c r="M27" s="226">
        <f t="shared" si="17"/>
        <v>7</v>
      </c>
      <c r="N27" s="267">
        <f t="shared" si="17"/>
        <v>8</v>
      </c>
      <c r="O27" s="268">
        <f t="shared" si="17"/>
        <v>9</v>
      </c>
      <c r="P27" s="223">
        <f t="shared" si="17"/>
        <v>10</v>
      </c>
      <c r="Q27" s="269">
        <f t="shared" si="17"/>
        <v>11</v>
      </c>
      <c r="R27" s="254">
        <f t="shared" si="17"/>
        <v>12</v>
      </c>
      <c r="S27" s="223">
        <f t="shared" si="17"/>
        <v>13</v>
      </c>
      <c r="T27" s="223">
        <f t="shared" si="17"/>
        <v>14</v>
      </c>
      <c r="U27" s="210">
        <f t="shared" si="17"/>
        <v>15</v>
      </c>
      <c r="V27" s="253">
        <f t="shared" si="17"/>
        <v>16</v>
      </c>
      <c r="W27" s="223">
        <f t="shared" ref="W27:AH29" si="18">V27+1</f>
        <v>17</v>
      </c>
      <c r="X27" s="254">
        <f t="shared" si="18"/>
        <v>18</v>
      </c>
      <c r="Y27" s="223">
        <f t="shared" si="18"/>
        <v>19</v>
      </c>
      <c r="Z27" s="223">
        <f t="shared" si="18"/>
        <v>20</v>
      </c>
      <c r="AA27" s="223">
        <f t="shared" si="18"/>
        <v>21</v>
      </c>
      <c r="AB27" s="210">
        <f t="shared" si="18"/>
        <v>22</v>
      </c>
      <c r="AC27" s="215">
        <f t="shared" si="18"/>
        <v>23</v>
      </c>
      <c r="AD27" s="215">
        <f t="shared" si="18"/>
        <v>24</v>
      </c>
      <c r="AE27" s="254">
        <f t="shared" si="18"/>
        <v>25</v>
      </c>
      <c r="AF27" s="223">
        <f t="shared" si="18"/>
        <v>26</v>
      </c>
      <c r="AG27" s="223">
        <f t="shared" si="18"/>
        <v>27</v>
      </c>
      <c r="AH27" s="223">
        <f t="shared" si="18"/>
        <v>28</v>
      </c>
      <c r="AI27" s="207"/>
      <c r="AJ27" s="189"/>
      <c r="AK27" s="189"/>
      <c r="AL27" s="206"/>
      <c r="AM27" s="186">
        <f>AQ27-AN27-AO27-AP27</f>
        <v>18</v>
      </c>
      <c r="AN27" s="224">
        <v>4</v>
      </c>
      <c r="AO27" s="232"/>
      <c r="AP27" s="225">
        <v>6</v>
      </c>
      <c r="AQ27" s="187">
        <v>28</v>
      </c>
    </row>
    <row r="28" spans="1:44" s="141" customFormat="1" ht="23.35" customHeight="1" thickBot="1">
      <c r="A28" s="505"/>
      <c r="B28" s="207"/>
      <c r="C28" s="207"/>
      <c r="D28" s="207"/>
      <c r="E28" s="207"/>
      <c r="F28" s="207"/>
      <c r="G28" s="618" t="s">
        <v>305</v>
      </c>
      <c r="H28" s="614" t="s">
        <v>241</v>
      </c>
      <c r="I28" s="619" t="s">
        <v>305</v>
      </c>
      <c r="J28" s="619" t="s">
        <v>305</v>
      </c>
      <c r="K28" s="619" t="s">
        <v>305</v>
      </c>
      <c r="L28" s="619" t="s">
        <v>305</v>
      </c>
      <c r="M28" s="619" t="s">
        <v>305</v>
      </c>
      <c r="N28" s="618" t="s">
        <v>305</v>
      </c>
      <c r="O28" s="614" t="s">
        <v>241</v>
      </c>
      <c r="P28" s="619" t="s">
        <v>305</v>
      </c>
      <c r="Q28" s="614" t="s">
        <v>241</v>
      </c>
      <c r="R28" s="619" t="s">
        <v>305</v>
      </c>
      <c r="S28" s="617" t="s">
        <v>305</v>
      </c>
      <c r="T28" s="617" t="s">
        <v>305</v>
      </c>
      <c r="U28" s="618" t="s">
        <v>305</v>
      </c>
      <c r="V28" s="614" t="s">
        <v>241</v>
      </c>
      <c r="W28" s="619" t="s">
        <v>305</v>
      </c>
      <c r="X28" s="619" t="s">
        <v>305</v>
      </c>
      <c r="Y28" s="619" t="s">
        <v>305</v>
      </c>
      <c r="Z28" s="619" t="s">
        <v>305</v>
      </c>
      <c r="AA28" s="619" t="s">
        <v>305</v>
      </c>
      <c r="AB28" s="618" t="s">
        <v>305</v>
      </c>
      <c r="AC28" s="614" t="s">
        <v>241</v>
      </c>
      <c r="AD28" s="614" t="s">
        <v>241</v>
      </c>
      <c r="AE28" s="622" t="s">
        <v>305</v>
      </c>
      <c r="AF28" s="625" t="s">
        <v>305</v>
      </c>
      <c r="AG28" s="625" t="s">
        <v>305</v>
      </c>
      <c r="AH28" s="625" t="s">
        <v>305</v>
      </c>
      <c r="AI28" s="207"/>
      <c r="AJ28" s="211"/>
      <c r="AK28" s="211"/>
      <c r="AL28" s="275"/>
      <c r="AM28" s="652">
        <f>COUNTIF(AE28:AH28,"○")+COUNTIF(R28:T28,"○")+COUNTIF(P28,"○")+COUNTIF(I28:M28,"○")+COUNTIF(W28:AA28,"○")</f>
        <v>18</v>
      </c>
      <c r="AN28" s="653">
        <f>COUNTIF(G28,"○")+COUNTIF(U28,"○")+COUNTIF(AB28,"○")+COUNTIF(N28,"○")</f>
        <v>4</v>
      </c>
      <c r="AO28" s="651">
        <v>0</v>
      </c>
      <c r="AP28" s="644">
        <f>COUNTIF(H28,"○")+COUNTIF(O28,"○")+COUNTIF(V28,"○")+COUNTIF(AC28:AD28,"○")+COUNTIF(Q28,"○")</f>
        <v>0</v>
      </c>
      <c r="AQ28" s="654">
        <f>SUM(AM28:AP28)</f>
        <v>22</v>
      </c>
    </row>
    <row r="29" spans="1:44" s="141" customFormat="1" ht="23.35" customHeight="1">
      <c r="A29" s="508" t="s">
        <v>209</v>
      </c>
      <c r="B29" s="189"/>
      <c r="C29" s="203"/>
      <c r="D29" s="203"/>
      <c r="E29" s="203"/>
      <c r="F29" s="203"/>
      <c r="G29" s="276">
        <v>1</v>
      </c>
      <c r="H29" s="253">
        <f t="shared" si="17"/>
        <v>2</v>
      </c>
      <c r="I29" s="223">
        <f t="shared" si="17"/>
        <v>3</v>
      </c>
      <c r="J29" s="254">
        <f t="shared" si="17"/>
        <v>4</v>
      </c>
      <c r="K29" s="223">
        <f t="shared" si="17"/>
        <v>5</v>
      </c>
      <c r="L29" s="223">
        <f t="shared" si="17"/>
        <v>6</v>
      </c>
      <c r="M29" s="223">
        <f t="shared" si="17"/>
        <v>7</v>
      </c>
      <c r="N29" s="210">
        <f t="shared" si="17"/>
        <v>8</v>
      </c>
      <c r="O29" s="253">
        <f t="shared" si="17"/>
        <v>9</v>
      </c>
      <c r="P29" s="223">
        <f t="shared" si="17"/>
        <v>10</v>
      </c>
      <c r="Q29" s="254">
        <f t="shared" si="17"/>
        <v>11</v>
      </c>
      <c r="R29" s="223">
        <f t="shared" si="17"/>
        <v>12</v>
      </c>
      <c r="S29" s="223">
        <f t="shared" si="17"/>
        <v>13</v>
      </c>
      <c r="T29" s="223">
        <f t="shared" si="17"/>
        <v>14</v>
      </c>
      <c r="U29" s="210">
        <f t="shared" si="17"/>
        <v>15</v>
      </c>
      <c r="V29" s="253">
        <f>U29+1</f>
        <v>16</v>
      </c>
      <c r="W29" s="223">
        <f t="shared" ref="W29:X29" si="19">V29+1</f>
        <v>17</v>
      </c>
      <c r="X29" s="254">
        <f t="shared" si="19"/>
        <v>18</v>
      </c>
      <c r="Y29" s="223">
        <f t="shared" si="18"/>
        <v>19</v>
      </c>
      <c r="Z29" s="215">
        <f t="shared" si="18"/>
        <v>20</v>
      </c>
      <c r="AA29" s="254">
        <f>Z29+1</f>
        <v>21</v>
      </c>
      <c r="AB29" s="210">
        <f t="shared" ref="AB29:AK29" si="20">AA29+1</f>
        <v>22</v>
      </c>
      <c r="AC29" s="253">
        <f t="shared" si="20"/>
        <v>23</v>
      </c>
      <c r="AD29" s="277">
        <f t="shared" si="20"/>
        <v>24</v>
      </c>
      <c r="AE29" s="217">
        <f t="shared" si="20"/>
        <v>25</v>
      </c>
      <c r="AF29" s="245">
        <f t="shared" si="20"/>
        <v>26</v>
      </c>
      <c r="AG29" s="220">
        <f t="shared" si="20"/>
        <v>27</v>
      </c>
      <c r="AH29" s="221">
        <f t="shared" si="20"/>
        <v>28</v>
      </c>
      <c r="AI29" s="204">
        <f t="shared" si="20"/>
        <v>29</v>
      </c>
      <c r="AJ29" s="259">
        <f t="shared" si="20"/>
        <v>30</v>
      </c>
      <c r="AK29" s="235">
        <f t="shared" si="20"/>
        <v>31</v>
      </c>
      <c r="AL29" s="278"/>
      <c r="AM29" s="227">
        <f>AQ29-AN29-AO29-AP29</f>
        <v>15</v>
      </c>
      <c r="AN29" s="228">
        <v>5</v>
      </c>
      <c r="AO29" s="228">
        <v>5</v>
      </c>
      <c r="AP29" s="230">
        <v>6</v>
      </c>
      <c r="AQ29" s="239">
        <v>31</v>
      </c>
    </row>
    <row r="30" spans="1:44" s="141" customFormat="1" ht="23.35" customHeight="1" thickBot="1">
      <c r="A30" s="508"/>
      <c r="B30" s="207"/>
      <c r="C30" s="207"/>
      <c r="D30" s="207"/>
      <c r="E30" s="207"/>
      <c r="F30" s="207"/>
      <c r="G30" s="618" t="s">
        <v>305</v>
      </c>
      <c r="H30" s="614" t="s">
        <v>241</v>
      </c>
      <c r="I30" s="619" t="s">
        <v>305</v>
      </c>
      <c r="J30" s="619" t="s">
        <v>305</v>
      </c>
      <c r="K30" s="619" t="s">
        <v>305</v>
      </c>
      <c r="L30" s="619" t="s">
        <v>305</v>
      </c>
      <c r="M30" s="619" t="s">
        <v>305</v>
      </c>
      <c r="N30" s="618" t="s">
        <v>305</v>
      </c>
      <c r="O30" s="614" t="s">
        <v>241</v>
      </c>
      <c r="P30" s="619" t="s">
        <v>305</v>
      </c>
      <c r="Q30" s="619" t="s">
        <v>305</v>
      </c>
      <c r="R30" s="619" t="s">
        <v>305</v>
      </c>
      <c r="S30" s="619" t="s">
        <v>305</v>
      </c>
      <c r="T30" s="619" t="s">
        <v>305</v>
      </c>
      <c r="U30" s="618" t="s">
        <v>305</v>
      </c>
      <c r="V30" s="614" t="s">
        <v>241</v>
      </c>
      <c r="W30" s="619" t="s">
        <v>305</v>
      </c>
      <c r="X30" s="619" t="s">
        <v>305</v>
      </c>
      <c r="Y30" s="617" t="s">
        <v>305</v>
      </c>
      <c r="Z30" s="614" t="s">
        <v>241</v>
      </c>
      <c r="AA30" s="619" t="s">
        <v>305</v>
      </c>
      <c r="AB30" s="618" t="s">
        <v>305</v>
      </c>
      <c r="AC30" s="614" t="s">
        <v>241</v>
      </c>
      <c r="AD30" s="640" t="s">
        <v>305</v>
      </c>
      <c r="AE30" s="632" t="s">
        <v>305</v>
      </c>
      <c r="AF30" s="611" t="s">
        <v>305</v>
      </c>
      <c r="AG30" s="611" t="s">
        <v>305</v>
      </c>
      <c r="AH30" s="630" t="s">
        <v>305</v>
      </c>
      <c r="AI30" s="627" t="s">
        <v>305</v>
      </c>
      <c r="AJ30" s="628" t="s">
        <v>241</v>
      </c>
      <c r="AK30" s="639" t="s">
        <v>305</v>
      </c>
      <c r="AL30" s="279"/>
      <c r="AM30" s="646">
        <f>COUNTIF(AD30,"○")+COUNTIF(I30:M30,"○")+COUNTIF(P30:T30,"○")+COUNTIF(AA30,"○")+COUNTIF(W30:Y30,"○")</f>
        <v>15</v>
      </c>
      <c r="AN30" s="647">
        <f>COUNTIF(G30,"○")+COUNTIF(N30,"○")+COUNTIF(AB30,"○")+COUNTIF(U30,"○")+COUNTIF(AI30,"○")</f>
        <v>5</v>
      </c>
      <c r="AO30" s="647">
        <f>COUNTIF(AE30:AH30,"○")+COUNTIF(AK30,"○")</f>
        <v>5</v>
      </c>
      <c r="AP30" s="649">
        <f>COUNTIF(H30,"○")+COUNTIF(O30,"○")+COUNTIF(V30,"○")+COUNTIF(AC30,"○")+COUNTIF(Z30,"○")+COUNTIF(AJ30,"○")</f>
        <v>0</v>
      </c>
      <c r="AQ30" s="655">
        <f>SUM(AM30:AP30)</f>
        <v>25</v>
      </c>
    </row>
    <row r="31" spans="1:44" ht="19.5" thickBot="1">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240">
        <f>SUM(AM7,AM9,AM11,AM13,AM15,AM17,AM19,AM21,AM23,AM25,AM27,AM29)</f>
        <v>204</v>
      </c>
      <c r="AN31" s="241">
        <f>SUM(AN7,AN9,AN11,AN13,AN15,AN17,AN19,AN21,AN23,AN25,AN27,AN29)</f>
        <v>50</v>
      </c>
      <c r="AO31" s="241">
        <f>SUM(AO7,AO9,AO11,AO13,AO15,AO17,AO19,AO21,AO23,AO25,AO27,AO29)</f>
        <v>43</v>
      </c>
      <c r="AP31" s="241">
        <f>SUM(AP7,AP9,AP11,AP13,AP15,AP17,AP19,AP21,AP23,AP25,AP27,AP29)</f>
        <v>68</v>
      </c>
      <c r="AQ31" s="242">
        <f>SUM(AQ7,AQ9,AQ11,AQ13,AQ15,AQ17,AQ19,AQ21,AQ23,AQ25,AQ27,AQ29)</f>
        <v>365</v>
      </c>
    </row>
    <row r="32" spans="1:44" ht="21.75" customHeight="1" thickTop="1" thickBot="1">
      <c r="B32" s="190"/>
      <c r="C32" s="194" t="s">
        <v>232</v>
      </c>
      <c r="D32" s="142"/>
      <c r="E32" s="142"/>
      <c r="G32" s="143"/>
      <c r="H32" s="194" t="s">
        <v>233</v>
      </c>
      <c r="I32" s="142"/>
      <c r="L32" s="142"/>
      <c r="M32" s="243"/>
      <c r="N32" s="194" t="s">
        <v>234</v>
      </c>
      <c r="P32" s="142"/>
      <c r="R32" s="248" t="s">
        <v>329</v>
      </c>
      <c r="S32" s="280"/>
      <c r="T32" s="280"/>
      <c r="U32" s="280"/>
      <c r="V32" s="280"/>
      <c r="W32" s="281"/>
      <c r="X32" s="281"/>
      <c r="Y32" s="281"/>
      <c r="Z32" s="281"/>
      <c r="AA32" s="281"/>
      <c r="AB32" s="281"/>
      <c r="AC32" s="281"/>
      <c r="AD32" s="281"/>
      <c r="AE32" s="281"/>
      <c r="AF32" s="281"/>
      <c r="AG32" s="281"/>
      <c r="AH32" s="281"/>
      <c r="AI32" s="281"/>
      <c r="AJ32" s="282"/>
      <c r="AK32" s="283" t="s">
        <v>309</v>
      </c>
      <c r="AM32" s="656">
        <f t="shared" ref="AM32:AQ32" si="21">SUM(AM8,AM10,AM12,AM14,AM16,AM18,AM20,AM22,AM24,AM26,AM28,AM30)</f>
        <v>204</v>
      </c>
      <c r="AN32" s="657">
        <f t="shared" si="21"/>
        <v>48</v>
      </c>
      <c r="AO32" s="657">
        <f t="shared" si="21"/>
        <v>35</v>
      </c>
      <c r="AP32" s="658">
        <f t="shared" si="21"/>
        <v>2</v>
      </c>
      <c r="AQ32" s="659">
        <f t="shared" si="21"/>
        <v>289</v>
      </c>
    </row>
    <row r="33" spans="1:43" ht="18" thickBot="1">
      <c r="R33" s="641" t="s">
        <v>337</v>
      </c>
      <c r="S33" s="284"/>
      <c r="T33" s="284"/>
      <c r="U33" s="284"/>
      <c r="V33" s="284"/>
      <c r="W33" s="284"/>
      <c r="X33" s="284"/>
      <c r="Y33" s="284"/>
      <c r="Z33" s="284"/>
      <c r="AA33" s="284"/>
      <c r="AB33" s="284"/>
      <c r="AC33" s="284"/>
      <c r="AD33" s="284"/>
      <c r="AE33" s="284"/>
      <c r="AF33" s="284"/>
      <c r="AG33" s="284"/>
      <c r="AH33" s="284"/>
      <c r="AI33" s="284"/>
      <c r="AJ33" s="285"/>
      <c r="AM33" s="144"/>
    </row>
    <row r="34" spans="1:43" customFormat="1" ht="21.75" customHeight="1">
      <c r="A34" s="145" t="s">
        <v>235</v>
      </c>
      <c r="B34" s="145"/>
      <c r="C34" s="142"/>
      <c r="D34" s="142"/>
      <c r="E34" s="142"/>
      <c r="F34" s="146"/>
      <c r="G34" s="146"/>
      <c r="H34" s="146"/>
      <c r="I34" s="146"/>
      <c r="J34" s="146"/>
      <c r="K34" s="146"/>
      <c r="L34" s="146"/>
      <c r="M34" s="146"/>
      <c r="N34" s="246"/>
      <c r="O34" s="246"/>
      <c r="P34" s="246"/>
      <c r="Q34" s="146"/>
      <c r="R34" s="248" t="s">
        <v>330</v>
      </c>
      <c r="S34" s="286"/>
      <c r="T34" s="280"/>
      <c r="U34" s="286"/>
      <c r="V34" s="286"/>
      <c r="W34" s="286"/>
      <c r="X34" s="286"/>
      <c r="Y34" s="286"/>
      <c r="Z34" s="286"/>
      <c r="AA34" s="280"/>
      <c r="AB34" s="286"/>
      <c r="AC34" s="286"/>
      <c r="AD34" s="286"/>
      <c r="AE34" s="286"/>
      <c r="AF34" s="286"/>
      <c r="AG34" s="280"/>
      <c r="AH34" s="286"/>
      <c r="AI34" s="286"/>
      <c r="AJ34" s="287"/>
      <c r="AK34" s="246"/>
      <c r="AL34" s="246"/>
      <c r="AM34" s="509" t="s">
        <v>304</v>
      </c>
      <c r="AN34" s="509"/>
      <c r="AO34" s="509"/>
      <c r="AP34" s="509"/>
      <c r="AQ34" s="509"/>
    </row>
    <row r="35" spans="1:43" customFormat="1" ht="18.75" customHeight="1" thickBot="1">
      <c r="A35" s="195" t="s">
        <v>331</v>
      </c>
      <c r="B35" s="195"/>
      <c r="C35" s="288"/>
      <c r="D35" s="288"/>
      <c r="E35" s="288"/>
      <c r="F35" s="196"/>
      <c r="G35" s="196"/>
      <c r="H35" s="196"/>
      <c r="I35" s="196"/>
      <c r="J35" s="196"/>
      <c r="K35" s="196"/>
      <c r="L35" s="196"/>
      <c r="M35" s="146"/>
      <c r="N35" s="246"/>
      <c r="O35" s="246"/>
      <c r="P35" s="148"/>
      <c r="Q35" s="244"/>
      <c r="R35" s="641" t="s">
        <v>338</v>
      </c>
      <c r="S35" s="289"/>
      <c r="T35" s="284"/>
      <c r="U35" s="289"/>
      <c r="V35" s="289"/>
      <c r="W35" s="289"/>
      <c r="X35" s="289"/>
      <c r="Y35" s="289"/>
      <c r="Z35" s="289"/>
      <c r="AA35" s="284"/>
      <c r="AB35" s="289"/>
      <c r="AC35" s="289"/>
      <c r="AD35" s="289"/>
      <c r="AE35" s="289"/>
      <c r="AF35" s="289"/>
      <c r="AG35" s="284"/>
      <c r="AH35" s="289"/>
      <c r="AI35" s="289"/>
      <c r="AJ35" s="290"/>
      <c r="AK35" s="246"/>
      <c r="AL35" s="246"/>
    </row>
    <row r="36" spans="1:43" s="148" customFormat="1" ht="19.149999999999999">
      <c r="A36" s="195" t="s">
        <v>332</v>
      </c>
      <c r="B36" s="195"/>
      <c r="C36" s="288"/>
      <c r="D36" s="288"/>
      <c r="E36" s="288"/>
      <c r="F36" s="197"/>
      <c r="G36" s="197"/>
      <c r="H36" s="197"/>
      <c r="I36" s="197"/>
      <c r="J36" s="198"/>
      <c r="K36" s="198"/>
      <c r="L36" s="194" t="s">
        <v>236</v>
      </c>
      <c r="M36" s="196"/>
      <c r="N36" s="198"/>
      <c r="O36" s="197"/>
      <c r="P36" s="197"/>
      <c r="S36" s="197"/>
      <c r="T36" s="198"/>
      <c r="U36" s="197"/>
      <c r="W36" s="147"/>
      <c r="X36" s="147"/>
      <c r="Y36" s="147"/>
      <c r="Z36" s="147"/>
      <c r="AA36" s="147"/>
      <c r="AB36" s="147"/>
      <c r="AD36" s="147"/>
      <c r="AE36" s="147"/>
      <c r="AF36" s="147"/>
      <c r="AG36" s="147"/>
      <c r="AH36" s="147"/>
      <c r="AJ36" s="147"/>
      <c r="AK36" s="147"/>
      <c r="AL36" s="147"/>
    </row>
    <row r="37" spans="1:43" s="148" customFormat="1" ht="19.149999999999999">
      <c r="A37" s="195" t="s">
        <v>333</v>
      </c>
      <c r="B37" s="195"/>
      <c r="C37" s="288"/>
      <c r="D37" s="288"/>
      <c r="E37" s="288"/>
      <c r="F37" s="197"/>
      <c r="G37" s="197"/>
      <c r="H37" s="197"/>
      <c r="I37" s="197"/>
      <c r="J37" s="198"/>
      <c r="K37" s="198"/>
      <c r="L37" s="198"/>
      <c r="M37" s="199" t="s">
        <v>248</v>
      </c>
      <c r="N37" s="198"/>
      <c r="O37" s="197"/>
      <c r="P37" s="197"/>
      <c r="S37" s="197"/>
      <c r="T37" s="198"/>
      <c r="U37" s="197"/>
      <c r="W37" s="147"/>
      <c r="X37" s="147"/>
      <c r="Y37" s="147"/>
      <c r="Z37" s="147"/>
      <c r="AA37" s="147"/>
      <c r="AB37" s="147"/>
      <c r="AD37" s="147"/>
      <c r="AE37" s="147"/>
      <c r="AF37" s="147"/>
      <c r="AG37" s="147"/>
      <c r="AH37" s="147"/>
      <c r="AI37" s="147"/>
      <c r="AJ37" s="147"/>
      <c r="AK37" s="147"/>
      <c r="AL37" s="147"/>
    </row>
    <row r="38" spans="1:43" s="148" customFormat="1" ht="19.149999999999999">
      <c r="A38" s="195" t="s">
        <v>334</v>
      </c>
      <c r="B38" s="195"/>
      <c r="C38" s="288"/>
      <c r="D38" s="288"/>
      <c r="E38" s="288"/>
      <c r="F38" s="197"/>
      <c r="G38" s="197"/>
      <c r="H38" s="197"/>
      <c r="I38" s="197"/>
      <c r="J38" s="198"/>
      <c r="K38" s="198"/>
      <c r="L38" s="198"/>
      <c r="M38" s="201" t="s">
        <v>286</v>
      </c>
      <c r="N38" s="198"/>
      <c r="O38" s="197"/>
      <c r="P38" s="197"/>
      <c r="S38" s="197"/>
      <c r="T38" s="197"/>
      <c r="U38" s="197"/>
      <c r="W38" s="147"/>
      <c r="X38" s="147"/>
      <c r="Y38" s="147"/>
      <c r="Z38" s="147"/>
      <c r="AA38" s="147"/>
      <c r="AB38" s="147"/>
      <c r="AD38" s="147"/>
      <c r="AE38" s="147"/>
      <c r="AF38" s="147"/>
      <c r="AG38" s="147"/>
      <c r="AH38" s="147"/>
      <c r="AI38" s="147"/>
      <c r="AJ38" s="147"/>
      <c r="AK38" s="147"/>
      <c r="AL38" s="147"/>
    </row>
    <row r="39" spans="1:43" s="148" customFormat="1" ht="22.5" customHeight="1">
      <c r="M39" s="200" t="s">
        <v>335</v>
      </c>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row>
    <row r="40" spans="1:43" s="148" customFormat="1">
      <c r="C40" s="142"/>
      <c r="D40" s="142"/>
      <c r="E40" s="142"/>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row>
    <row r="41" spans="1:43" customFormat="1" ht="12.75">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row>
  </sheetData>
  <mergeCells count="15">
    <mergeCell ref="A27:A28"/>
    <mergeCell ref="A29:A30"/>
    <mergeCell ref="AM34:AQ34"/>
    <mergeCell ref="A15:A16"/>
    <mergeCell ref="A17:A18"/>
    <mergeCell ref="A19:A20"/>
    <mergeCell ref="A21:A22"/>
    <mergeCell ref="A23:A24"/>
    <mergeCell ref="A25:A26"/>
    <mergeCell ref="A13:A14"/>
    <mergeCell ref="AC1:AG2"/>
    <mergeCell ref="AH1:AQ2"/>
    <mergeCell ref="A7:A8"/>
    <mergeCell ref="A9:A10"/>
    <mergeCell ref="A11:A12"/>
  </mergeCells>
  <phoneticPr fontId="1"/>
  <printOptions horizontalCentered="1"/>
  <pageMargins left="0.23622047244094491" right="0.23622047244094491" top="0.55118110236220474" bottom="0.35433070866141736"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事業計画書</vt:lpstr>
      <vt:lpstr>事業計画書 (2)</vt:lpstr>
      <vt:lpstr>児童名簿表紙</vt:lpstr>
      <vt:lpstr>児童名簿</vt:lpstr>
      <vt:lpstr>職員名簿</vt:lpstr>
      <vt:lpstr>開設日数内訳書 </vt:lpstr>
      <vt:lpstr>'開設日数内訳書 '!Print_Area</vt:lpstr>
      <vt:lpstr>事業計画書!Print_Area</vt:lpstr>
      <vt:lpstr>児童名簿!Print_Area</vt:lpstr>
      <vt:lpstr>児童名簿表紙!Print_Area</vt:lpstr>
      <vt:lpstr>職員名簿!Print_Area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Administrater</dc:creator>
  <cp:lastModifiedBy>安田　愛梨</cp:lastModifiedBy>
  <cp:lastPrinted>2024-03-07T02:19:55Z</cp:lastPrinted>
  <dcterms:created xsi:type="dcterms:W3CDTF">2016-01-18T02:50:38Z</dcterms:created>
  <dcterms:modified xsi:type="dcterms:W3CDTF">2024-03-07T02:33:02Z</dcterms:modified>
</cp:coreProperties>
</file>