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166677\Desktop\"/>
    </mc:Choice>
  </mc:AlternateContent>
  <xr:revisionPtr revIDLastSave="0" documentId="13_ncr:1_{1852CF62-B4CF-4043-A259-7B4E32508E1E}" xr6:coauthVersionLast="47" xr6:coauthVersionMax="47" xr10:uidLastSave="{00000000-0000-0000-0000-000000000000}"/>
  <bookViews>
    <workbookView xWindow="-120" yWindow="-120" windowWidth="29040" windowHeight="15720" xr2:uid="{00000000-000D-0000-FFFF-FFFF00000000}"/>
  </bookViews>
  <sheets>
    <sheet name="バリフリ【準ずる基準】" sheetId="1" r:id="rId1"/>
  </sheets>
  <definedNames>
    <definedName name="_xlnm.Print_Area" localSheetId="0">バリフリ【準ずる基準】!$B$2:$AC$190</definedName>
    <definedName name="_xlnm.Print_Titles" localSheetId="0">バリフリ【準ずる基準】!$9:$9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75" i="1" l="1"/>
  <c r="AJ173" i="1"/>
  <c r="AJ172" i="1"/>
  <c r="AJ171" i="1"/>
  <c r="AE170" i="1"/>
  <c r="AE169" i="1"/>
  <c r="AE168" i="1"/>
  <c r="AH168" i="1" s="1"/>
  <c r="AE167" i="1"/>
  <c r="AE166" i="1"/>
  <c r="AE165" i="1"/>
  <c r="AE163" i="1"/>
  <c r="AE162" i="1"/>
  <c r="AJ161" i="1"/>
  <c r="AE161" i="1"/>
  <c r="Y161" i="1"/>
  <c r="AJ160" i="1"/>
  <c r="AE160" i="1"/>
  <c r="AJ159" i="1"/>
  <c r="AE159" i="1"/>
  <c r="Y159" i="1"/>
  <c r="AE158" i="1"/>
  <c r="AE157" i="1"/>
  <c r="AE156" i="1"/>
  <c r="AE155" i="1"/>
  <c r="AE154" i="1"/>
  <c r="AJ152" i="1"/>
  <c r="AJ150" i="1"/>
  <c r="AJ149" i="1"/>
  <c r="AJ148" i="1"/>
  <c r="AE145" i="1"/>
  <c r="AE144" i="1"/>
  <c r="AE143" i="1"/>
  <c r="AE140" i="1"/>
  <c r="AE139" i="1"/>
  <c r="AE136" i="1"/>
  <c r="AE135" i="1"/>
  <c r="AH135" i="1" s="1"/>
  <c r="AJ132" i="1"/>
  <c r="AE132" i="1"/>
  <c r="AE131" i="1"/>
  <c r="AE130" i="1"/>
  <c r="AH130" i="1" s="1"/>
  <c r="AJ127" i="1"/>
  <c r="AJ124" i="1"/>
  <c r="Y124" i="1"/>
  <c r="Y123" i="1"/>
  <c r="AJ123" i="1" s="1"/>
  <c r="AJ122" i="1"/>
  <c r="Y122" i="1"/>
  <c r="AE121" i="1"/>
  <c r="AE120" i="1"/>
  <c r="AE119" i="1"/>
  <c r="AH119" i="1" s="1"/>
  <c r="AJ117" i="1"/>
  <c r="AE117" i="1"/>
  <c r="AJ116" i="1"/>
  <c r="AE116" i="1"/>
  <c r="AH115" i="1" s="1"/>
  <c r="AE115" i="1"/>
  <c r="AE113" i="1"/>
  <c r="AE112" i="1"/>
  <c r="AE111" i="1"/>
  <c r="AE110" i="1"/>
  <c r="AE109" i="1"/>
  <c r="AE108" i="1"/>
  <c r="AE106" i="1"/>
  <c r="AE105" i="1"/>
  <c r="AE104" i="1"/>
  <c r="AE102" i="1"/>
  <c r="AE101" i="1"/>
  <c r="AE100" i="1"/>
  <c r="AE99" i="1"/>
  <c r="AJ98" i="1"/>
  <c r="AE98" i="1"/>
  <c r="AE97" i="1"/>
  <c r="AJ95" i="1"/>
  <c r="AJ94" i="1"/>
  <c r="AJ93" i="1"/>
  <c r="AJ92" i="1"/>
  <c r="AE92" i="1"/>
  <c r="AE91" i="1"/>
  <c r="AE90" i="1"/>
  <c r="AE85" i="1"/>
  <c r="AH85" i="1" s="1"/>
  <c r="AE83" i="1"/>
  <c r="AE82" i="1"/>
  <c r="AE81" i="1"/>
  <c r="AE80" i="1"/>
  <c r="AE79" i="1"/>
  <c r="AE78" i="1"/>
  <c r="AE77" i="1"/>
  <c r="AE76" i="1"/>
  <c r="AE75" i="1"/>
  <c r="AE74" i="1"/>
  <c r="AE73" i="1"/>
  <c r="AE72" i="1"/>
  <c r="AE71" i="1"/>
  <c r="AJ70" i="1"/>
  <c r="AE70" i="1"/>
  <c r="AF69" i="1"/>
  <c r="AE69" i="1"/>
  <c r="AJ68" i="1"/>
  <c r="AJ69" i="1" s="1"/>
  <c r="AF68" i="1"/>
  <c r="AE68" i="1"/>
  <c r="AE67" i="1"/>
  <c r="AE65" i="1"/>
  <c r="AE64" i="1"/>
  <c r="AE63" i="1"/>
  <c r="AF61" i="1"/>
  <c r="AF60" i="1"/>
  <c r="AF59" i="1"/>
  <c r="AF58" i="1"/>
  <c r="AF57" i="1"/>
  <c r="AJ54" i="1"/>
  <c r="Y53" i="1"/>
  <c r="AJ53" i="1" s="1"/>
  <c r="AJ52" i="1"/>
  <c r="AE51" i="1"/>
  <c r="AH50" i="1"/>
  <c r="AJ50" i="1" s="1"/>
  <c r="AE50" i="1"/>
  <c r="AE49" i="1"/>
  <c r="AE48" i="1"/>
  <c r="AF47" i="1"/>
  <c r="AE47" i="1"/>
  <c r="AF46" i="1"/>
  <c r="AE46" i="1"/>
  <c r="AF45" i="1"/>
  <c r="AJ45" i="1" s="1"/>
  <c r="AE45" i="1"/>
  <c r="AF44" i="1"/>
  <c r="AE44" i="1"/>
  <c r="AJ44" i="1" s="1"/>
  <c r="AF43" i="1"/>
  <c r="AE43" i="1"/>
  <c r="AF42" i="1"/>
  <c r="AE42" i="1"/>
  <c r="AF39" i="1"/>
  <c r="AF38" i="1"/>
  <c r="AE38" i="1"/>
  <c r="AF37" i="1"/>
  <c r="AE37" i="1"/>
  <c r="AF36" i="1"/>
  <c r="AE36" i="1"/>
  <c r="AE31" i="1"/>
  <c r="AE30" i="1"/>
  <c r="AE29" i="1"/>
  <c r="AE28" i="1"/>
  <c r="AE27" i="1"/>
  <c r="AE26" i="1"/>
  <c r="AH26" i="1" s="1"/>
  <c r="AE24" i="1"/>
  <c r="AE23" i="1"/>
  <c r="AH23" i="1" s="1"/>
  <c r="AE22" i="1"/>
  <c r="AE21" i="1"/>
  <c r="AE19" i="1"/>
  <c r="AE18" i="1"/>
  <c r="AH18" i="1" s="1"/>
  <c r="AE17" i="1"/>
  <c r="AE16" i="1"/>
  <c r="AE15" i="1"/>
  <c r="AE14" i="1"/>
  <c r="AH14" i="1" s="1"/>
  <c r="AE12" i="1"/>
  <c r="AE11" i="1"/>
  <c r="AH143" i="1" l="1"/>
  <c r="AH16" i="1"/>
  <c r="AJ43" i="1"/>
  <c r="AH63" i="1"/>
  <c r="AH97" i="1"/>
  <c r="AH158" i="1"/>
  <c r="AH73" i="1"/>
  <c r="AH28" i="1"/>
  <c r="AH48" i="1"/>
  <c r="AJ57" i="1"/>
  <c r="AH67" i="1"/>
  <c r="AH71" i="1"/>
  <c r="AH21" i="1"/>
  <c r="AH139" i="1"/>
  <c r="AJ42" i="1"/>
  <c r="AH80" i="1"/>
  <c r="AH90" i="1"/>
  <c r="AH111" i="1"/>
  <c r="AJ46" i="1"/>
  <c r="AH104" i="1"/>
  <c r="AH108" i="1"/>
  <c r="AH162" i="1"/>
  <c r="AH165" i="1"/>
  <c r="AH11" i="1"/>
  <c r="AH30" i="1"/>
  <c r="AH36" i="1"/>
  <c r="AJ47" i="1"/>
  <c r="AH76" i="1"/>
  <c r="AH100" i="1"/>
  <c r="AH154" i="1"/>
</calcChain>
</file>

<file path=xl/sharedStrings.xml><?xml version="1.0" encoding="utf-8"?>
<sst xmlns="http://schemas.openxmlformats.org/spreadsheetml/2006/main" count="927" uniqueCount="291">
  <si>
    <t>別紙2②</t>
    <rPh sb="0" eb="2">
      <t>ベッシ</t>
    </rPh>
    <phoneticPr fontId="5"/>
  </si>
  <si>
    <r>
      <t>加齢対応構造等のチェックリスト</t>
    </r>
    <r>
      <rPr>
        <sz val="14"/>
        <color indexed="8"/>
        <rFont val="ＭＳ Ｐゴシック"/>
        <family val="3"/>
        <charset val="128"/>
      </rPr>
      <t xml:space="preserve">
</t>
    </r>
    <r>
      <rPr>
        <sz val="12"/>
        <color indexed="8"/>
        <rFont val="ＭＳ Ｐゴシック"/>
        <family val="3"/>
        <charset val="128"/>
      </rPr>
      <t>【国土交通省・厚生労働省関係高齢者の居住の安定確保に関する法律施行規則第10条第１号から５号に規定する基準】</t>
    </r>
    <rPh sb="0" eb="2">
      <t>カレイ</t>
    </rPh>
    <rPh sb="2" eb="4">
      <t>タイオウ</t>
    </rPh>
    <rPh sb="4" eb="6">
      <t>コウゾウ</t>
    </rPh>
    <rPh sb="6" eb="7">
      <t>トウ</t>
    </rPh>
    <rPh sb="17" eb="19">
      <t>コクド</t>
    </rPh>
    <rPh sb="19" eb="22">
      <t>コウツウショウ</t>
    </rPh>
    <rPh sb="23" eb="25">
      <t>コウセイ</t>
    </rPh>
    <rPh sb="25" eb="28">
      <t>ロウドウショウ</t>
    </rPh>
    <rPh sb="28" eb="30">
      <t>カンケイ</t>
    </rPh>
    <rPh sb="30" eb="33">
      <t>コウレイシャ</t>
    </rPh>
    <rPh sb="34" eb="36">
      <t>キョジュウ</t>
    </rPh>
    <rPh sb="37" eb="39">
      <t>アンテイ</t>
    </rPh>
    <rPh sb="39" eb="41">
      <t>カクホ</t>
    </rPh>
    <rPh sb="42" eb="43">
      <t>カン</t>
    </rPh>
    <rPh sb="45" eb="47">
      <t>ホウリツ</t>
    </rPh>
    <rPh sb="47" eb="49">
      <t>セコウ</t>
    </rPh>
    <rPh sb="49" eb="51">
      <t>キソク</t>
    </rPh>
    <rPh sb="51" eb="52">
      <t>ダイ</t>
    </rPh>
    <rPh sb="54" eb="55">
      <t>ジョウ</t>
    </rPh>
    <rPh sb="55" eb="56">
      <t>ダイ</t>
    </rPh>
    <rPh sb="57" eb="58">
      <t>ゴウ</t>
    </rPh>
    <rPh sb="61" eb="62">
      <t>ゴウ</t>
    </rPh>
    <rPh sb="63" eb="65">
      <t>キテイ</t>
    </rPh>
    <rPh sb="67" eb="69">
      <t>キジュン</t>
    </rPh>
    <phoneticPr fontId="5"/>
  </si>
  <si>
    <t>１．新築又は改修の別</t>
    <rPh sb="2" eb="4">
      <t>シンチク</t>
    </rPh>
    <rPh sb="4" eb="5">
      <t>マタ</t>
    </rPh>
    <rPh sb="6" eb="8">
      <t>カイシュウ</t>
    </rPh>
    <rPh sb="9" eb="10">
      <t>ベツ</t>
    </rPh>
    <phoneticPr fontId="5"/>
  </si>
  <si>
    <t>◎無し</t>
    <rPh sb="1" eb="2">
      <t>ナ</t>
    </rPh>
    <phoneticPr fontId="5"/>
  </si>
  <si>
    <t>●適合</t>
    <rPh sb="1" eb="3">
      <t>テキゴウ</t>
    </rPh>
    <phoneticPr fontId="5"/>
  </si>
  <si>
    <t>◆未達</t>
    <rPh sb="1" eb="2">
      <t>ミ</t>
    </rPh>
    <rPh sb="2" eb="3">
      <t>タツ</t>
    </rPh>
    <phoneticPr fontId="5"/>
  </si>
  <si>
    <t>▼矛盾</t>
    <rPh sb="1" eb="3">
      <t>ムジュン</t>
    </rPh>
    <phoneticPr fontId="5"/>
  </si>
  <si>
    <t>■なし</t>
    <phoneticPr fontId="5"/>
  </si>
  <si>
    <t>□</t>
    <phoneticPr fontId="5"/>
  </si>
  <si>
    <t>新築</t>
    <rPh sb="0" eb="2">
      <t>シンチク</t>
    </rPh>
    <phoneticPr fontId="5"/>
  </si>
  <si>
    <t>■</t>
    <phoneticPr fontId="5"/>
  </si>
  <si>
    <t>改修</t>
    <rPh sb="0" eb="2">
      <t>カイシュウ</t>
    </rPh>
    <phoneticPr fontId="5"/>
  </si>
  <si>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5"/>
  </si>
  <si>
    <t>２．バリアフリー基準への対応状況</t>
    <rPh sb="8" eb="10">
      <t>キジュン</t>
    </rPh>
    <rPh sb="12" eb="14">
      <t>タイオウ</t>
    </rPh>
    <rPh sb="14" eb="16">
      <t>ジョウキョウ</t>
    </rPh>
    <phoneticPr fontId="5"/>
  </si>
  <si>
    <t>　□のある欄は、該当するものを
■に置き換えてください　　</t>
    <rPh sb="5" eb="6">
      <t>ラン</t>
    </rPh>
    <rPh sb="8" eb="10">
      <t>ガイトウ</t>
    </rPh>
    <rPh sb="18" eb="19">
      <t>オ</t>
    </rPh>
    <rPh sb="20" eb="21">
      <t>カ</t>
    </rPh>
    <phoneticPr fontId="5"/>
  </si>
  <si>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5"/>
  </si>
  <si>
    <t>添付資料の
対応箇所等</t>
    <rPh sb="0" eb="2">
      <t>テンプ</t>
    </rPh>
    <rPh sb="2" eb="4">
      <t>シリョウ</t>
    </rPh>
    <rPh sb="6" eb="8">
      <t>タイオウ</t>
    </rPh>
    <rPh sb="8" eb="10">
      <t>カショ</t>
    </rPh>
    <rPh sb="10" eb="11">
      <t>ナド</t>
    </rPh>
    <phoneticPr fontId="5"/>
  </si>
  <si>
    <t>（審査担当者使用欄）
記入加筆しないこと</t>
    <rPh sb="1" eb="3">
      <t>シンサ</t>
    </rPh>
    <rPh sb="3" eb="6">
      <t>タントウシャ</t>
    </rPh>
    <rPh sb="6" eb="8">
      <t>シヨウ</t>
    </rPh>
    <rPh sb="8" eb="9">
      <t>ラン</t>
    </rPh>
    <rPh sb="11" eb="13">
      <t>キニュウ</t>
    </rPh>
    <rPh sb="13" eb="15">
      <t>カヒツ</t>
    </rPh>
    <phoneticPr fontId="5"/>
  </si>
  <si>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5"/>
  </si>
  <si>
    <t>対応の状況</t>
    <rPh sb="0" eb="2">
      <t>タイオウ</t>
    </rPh>
    <rPh sb="3" eb="5">
      <t>ジョウキョウ</t>
    </rPh>
    <phoneticPr fontId="5"/>
  </si>
  <si>
    <t>計画数値・対処の状況補足説明等</t>
    <rPh sb="0" eb="2">
      <t>ケイカク</t>
    </rPh>
    <rPh sb="2" eb="4">
      <t>スウチ</t>
    </rPh>
    <rPh sb="5" eb="7">
      <t>タイショ</t>
    </rPh>
    <rPh sb="8" eb="10">
      <t>ジョウキョウ</t>
    </rPh>
    <rPh sb="10" eb="15">
      <t>ホソクセツメイナド</t>
    </rPh>
    <phoneticPr fontId="5"/>
  </si>
  <si>
    <t>資料番号・
該当ページ</t>
    <rPh sb="0" eb="2">
      <t>シリョウ</t>
    </rPh>
    <rPh sb="2" eb="4">
      <t>バンゴウ</t>
    </rPh>
    <rPh sb="6" eb="8">
      <t>ガイトウ</t>
    </rPh>
    <phoneticPr fontId="5"/>
  </si>
  <si>
    <t>対応状況</t>
    <rPh sb="0" eb="2">
      <t>タイオウ</t>
    </rPh>
    <rPh sb="2" eb="4">
      <t>ジョウキョウ</t>
    </rPh>
    <phoneticPr fontId="5"/>
  </si>
  <si>
    <t>補足説明</t>
    <rPh sb="0" eb="2">
      <t>ホソク</t>
    </rPh>
    <rPh sb="2" eb="4">
      <t>セツメイ</t>
    </rPh>
    <phoneticPr fontId="5"/>
  </si>
  <si>
    <r>
      <rPr>
        <b/>
        <sz val="14"/>
        <color indexed="8"/>
        <rFont val="ＭＳ Ｐゴシック"/>
        <family val="3"/>
        <charset val="128"/>
      </rPr>
      <t>Ａ</t>
    </r>
    <r>
      <rPr>
        <sz val="10"/>
        <color indexed="8"/>
        <rFont val="ＭＳ Ｐゴシック"/>
        <family val="3"/>
        <charset val="128"/>
      </rPr>
      <t>　【国土交通省・厚生労働省関係高齢者の居住の安定確保に関する法律施行規則第10条第１号から４号に規定する基準】</t>
    </r>
    <phoneticPr fontId="5"/>
  </si>
  <si>
    <t>一　床は、原則として段差のない構造のものであること。</t>
    <phoneticPr fontId="5"/>
  </si>
  <si>
    <t>適合</t>
    <rPh sb="0" eb="2">
      <t>テキゴウ</t>
    </rPh>
    <phoneticPr fontId="5"/>
  </si>
  <si>
    <t>□</t>
    <phoneticPr fontId="5"/>
  </si>
  <si>
    <t>非適合</t>
    <rPh sb="0" eb="1">
      <t>ヒ</t>
    </rPh>
    <rPh sb="1" eb="3">
      <t>テキゴウ</t>
    </rPh>
    <phoneticPr fontId="5"/>
  </si>
  <si>
    <t>Ｂ（国土交通省・厚生労働省関係高齢者の居住の安定確保に関する法律施行規則第10条第５号に規定する基準）の1(1)、2(1)記載参照</t>
    <rPh sb="61" eb="63">
      <t>キサイ</t>
    </rPh>
    <rPh sb="63" eb="65">
      <t>サンショウ</t>
    </rPh>
    <phoneticPr fontId="5"/>
  </si>
  <si>
    <t>２欄用</t>
    <rPh sb="1" eb="2">
      <t>ラン</t>
    </rPh>
    <rPh sb="2" eb="3">
      <t>ヨウ</t>
    </rPh>
    <phoneticPr fontId="5"/>
  </si>
  <si>
    <t>■□</t>
    <phoneticPr fontId="5"/>
  </si>
  <si>
    <t>□■</t>
    <phoneticPr fontId="5"/>
  </si>
  <si>
    <t>□□</t>
    <phoneticPr fontId="5"/>
  </si>
  <si>
    <t>以外</t>
    <rPh sb="0" eb="2">
      <t>イガイ</t>
    </rPh>
    <phoneticPr fontId="5"/>
  </si>
  <si>
    <t>■未答</t>
    <rPh sb="1" eb="2">
      <t>ミ</t>
    </rPh>
    <rPh sb="2" eb="3">
      <t>コタエ</t>
    </rPh>
    <phoneticPr fontId="5"/>
  </si>
  <si>
    <t>二 　居住部分内の階段の各部の寸法は、次の各式に適合する
　ものであること。</t>
    <phoneticPr fontId="5"/>
  </si>
  <si>
    <t>Ｂの1(2)記載参照</t>
    <phoneticPr fontId="5"/>
  </si>
  <si>
    <t>Ｔ≧１９.５（Ｔ：踏面の寸法）</t>
    <phoneticPr fontId="5"/>
  </si>
  <si>
    <t>Ｒ÷Ｔ≦２２÷２１（Ｒ：けあげの寸法）</t>
    <phoneticPr fontId="5"/>
  </si>
  <si>
    <t>□</t>
    <phoneticPr fontId="5"/>
  </si>
  <si>
    <t xml:space="preserve">５５≦Ｔ＋２Ｒ≦６５ </t>
    <phoneticPr fontId="5"/>
  </si>
  <si>
    <t>■□</t>
    <phoneticPr fontId="5"/>
  </si>
  <si>
    <t>三 　主たる共用の階段の各部の寸法は、次の各式に適合する
　ものであること。</t>
    <phoneticPr fontId="5"/>
  </si>
  <si>
    <t>Ｂの2(2)記載参照</t>
    <phoneticPr fontId="5"/>
  </si>
  <si>
    <t>Ｔ≧２４（Ｔ：踏面の寸法）</t>
    <phoneticPr fontId="5"/>
  </si>
  <si>
    <t>５５≦Ｔ＋２Ｒ≦６５ （Ｒ：けあげの寸法）</t>
    <phoneticPr fontId="5"/>
  </si>
  <si>
    <t>四 　便所、浴室及び居住部分内の階段には、手すりを設けること。</t>
    <phoneticPr fontId="5"/>
  </si>
  <si>
    <t>Ｂの1(3)記載参照</t>
    <phoneticPr fontId="5"/>
  </si>
  <si>
    <t>便所</t>
    <phoneticPr fontId="5"/>
  </si>
  <si>
    <t>□</t>
    <phoneticPr fontId="5"/>
  </si>
  <si>
    <t>□□</t>
    <phoneticPr fontId="5"/>
  </si>
  <si>
    <t>浴室</t>
    <phoneticPr fontId="5"/>
  </si>
  <si>
    <t>居住部分内の階段</t>
    <phoneticPr fontId="5"/>
  </si>
  <si>
    <t>計画数値・対処の状況
補足説明等</t>
    <rPh sb="0" eb="2">
      <t>ケイカク</t>
    </rPh>
    <rPh sb="2" eb="4">
      <t>スウチ</t>
    </rPh>
    <rPh sb="5" eb="7">
      <t>タイショ</t>
    </rPh>
    <rPh sb="8" eb="10">
      <t>ジョウキョウ</t>
    </rPh>
    <rPh sb="11" eb="16">
      <t>ホソクセツメイナド</t>
    </rPh>
    <phoneticPr fontId="5"/>
  </si>
  <si>
    <r>
      <rPr>
        <b/>
        <sz val="14"/>
        <color indexed="8"/>
        <rFont val="ＭＳ Ｐゴシック"/>
        <family val="3"/>
        <charset val="128"/>
      </rPr>
      <t>Ｂ</t>
    </r>
    <r>
      <rPr>
        <sz val="10"/>
        <color indexed="8"/>
        <rFont val="ＭＳ Ｐゴシック"/>
        <family val="3"/>
        <charset val="128"/>
      </rPr>
      <t>　【国土交通省・厚生労働省関係高齢者の居住の安定確保に関する法律施行規則第10条第５号に規定する基準】</t>
    </r>
    <phoneticPr fontId="5"/>
  </si>
  <si>
    <t>１  住宅の専用部分に係る基準</t>
  </si>
  <si>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5"/>
  </si>
  <si>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5"/>
  </si>
  <si>
    <t>全ての床に5mm超の段差なく適合</t>
    <rPh sb="0" eb="1">
      <t>スベ</t>
    </rPh>
    <rPh sb="3" eb="4">
      <t>ユカ</t>
    </rPh>
    <rPh sb="8" eb="9">
      <t>コ</t>
    </rPh>
    <rPh sb="10" eb="12">
      <t>ダンサ</t>
    </rPh>
    <rPh sb="14" eb="16">
      <t>テキゴウ</t>
    </rPh>
    <phoneticPr fontId="5"/>
  </si>
  <si>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5"/>
  </si>
  <si>
    <t>３欄用</t>
    <rPh sb="1" eb="2">
      <t>ラン</t>
    </rPh>
    <rPh sb="2" eb="3">
      <t>ヨウ</t>
    </rPh>
    <phoneticPr fontId="5"/>
  </si>
  <si>
    <t>■□□</t>
    <phoneticPr fontId="5"/>
  </si>
  <si>
    <t>□■□</t>
    <phoneticPr fontId="5"/>
  </si>
  <si>
    <t>□□■</t>
    <phoneticPr fontId="5"/>
  </si>
  <si>
    <t>□□□</t>
    <phoneticPr fontId="5"/>
  </si>
  <si>
    <t>◎無段</t>
    <rPh sb="1" eb="2">
      <t>ム</t>
    </rPh>
    <rPh sb="2" eb="3">
      <t>ダン</t>
    </rPh>
    <phoneticPr fontId="5"/>
  </si>
  <si>
    <t>①～⑥以外に5mm超の段差なく適合</t>
    <rPh sb="3" eb="5">
      <t>イガイ</t>
    </rPh>
    <rPh sb="9" eb="10">
      <t>コ</t>
    </rPh>
    <rPh sb="11" eb="13">
      <t>ダンサ</t>
    </rPh>
    <rPh sb="15" eb="17">
      <t>テキゴウ</t>
    </rPh>
    <phoneticPr fontId="5"/>
  </si>
  <si>
    <t>①～⑥該当なし</t>
    <rPh sb="3" eb="5">
      <t>ガイトウ</t>
    </rPh>
    <phoneticPr fontId="5"/>
  </si>
  <si>
    <t>①～⑥以外にも5mm超の段差あり非適合</t>
    <rPh sb="3" eb="5">
      <t>イガイ</t>
    </rPh>
    <rPh sb="10" eb="11">
      <t>コ</t>
    </rPh>
    <rPh sb="12" eb="14">
      <t>ダンサ</t>
    </rPh>
    <rPh sb="16" eb="17">
      <t>ヒ</t>
    </rPh>
    <rPh sb="17" eb="19">
      <t>テキゴウ</t>
    </rPh>
    <phoneticPr fontId="5"/>
  </si>
  <si>
    <t>①～⑥の該当部あり</t>
    <rPh sb="4" eb="6">
      <t>ガイトウ</t>
    </rPh>
    <rPh sb="6" eb="7">
      <t>ブ</t>
    </rPh>
    <phoneticPr fontId="5"/>
  </si>
  <si>
    <t>①  玄関の出入口の段差</t>
    <phoneticPr fontId="5"/>
  </si>
  <si>
    <t>該当部なし</t>
    <rPh sb="0" eb="2">
      <t>ガイトウ</t>
    </rPh>
    <rPh sb="2" eb="3">
      <t>ブ</t>
    </rPh>
    <phoneticPr fontId="5"/>
  </si>
  <si>
    <t>該当部あり</t>
    <rPh sb="0" eb="2">
      <t>ガイトウ</t>
    </rPh>
    <rPh sb="2" eb="3">
      <t>ブ</t>
    </rPh>
    <phoneticPr fontId="5"/>
  </si>
  <si>
    <t>玄関出入口</t>
    <rPh sb="0" eb="2">
      <t>ゲンカン</t>
    </rPh>
    <rPh sb="2" eb="3">
      <t>デ</t>
    </rPh>
    <rPh sb="3" eb="5">
      <t>イリグチ</t>
    </rPh>
    <phoneticPr fontId="5"/>
  </si>
  <si>
    <t>②  玄関の上がりかまちの段差</t>
    <phoneticPr fontId="5"/>
  </si>
  <si>
    <t>上がり框</t>
    <rPh sb="0" eb="1">
      <t>ア</t>
    </rPh>
    <rPh sb="3" eb="4">
      <t>カマチ</t>
    </rPh>
    <phoneticPr fontId="5"/>
  </si>
  <si>
    <t>③  勝手口その他屋外に面する開口部（玄関を
　　除く。）の出入口及び上がりかまちの段差</t>
    <phoneticPr fontId="5"/>
  </si>
  <si>
    <t>その他開口</t>
    <rPh sb="2" eb="3">
      <t>タ</t>
    </rPh>
    <rPh sb="3" eb="5">
      <t>カイコウ</t>
    </rPh>
    <phoneticPr fontId="5"/>
  </si>
  <si>
    <t>④  バルコニーの出入口の段差</t>
    <phoneticPr fontId="5"/>
  </si>
  <si>
    <t>バルコニー</t>
    <phoneticPr fontId="5"/>
  </si>
  <si>
    <t>⑤  浴室の出入口の段差</t>
    <phoneticPr fontId="5"/>
  </si>
  <si>
    <t>浴室出入口</t>
    <rPh sb="0" eb="2">
      <t>ヨクシツ</t>
    </rPh>
    <rPh sb="2" eb="3">
      <t>デ</t>
    </rPh>
    <rPh sb="3" eb="5">
      <t>イリグチ</t>
    </rPh>
    <phoneticPr fontId="5"/>
  </si>
  <si>
    <t>⑥  室内又は室の部分の床とその他の部分の床
　　の90㎜以上の段差</t>
    <phoneticPr fontId="5"/>
  </si>
  <si>
    <t>室内上がり</t>
    <rPh sb="0" eb="2">
      <t>シツナイ</t>
    </rPh>
    <rPh sb="2" eb="3">
      <t>ア</t>
    </rPh>
    <phoneticPr fontId="5"/>
  </si>
  <si>
    <r>
      <t xml:space="preserve">(２)
階　段
</t>
    </r>
    <r>
      <rPr>
        <sz val="9"/>
        <rFont val="ＭＳ Ｐゴシック"/>
        <family val="3"/>
        <charset val="128"/>
      </rPr>
      <t xml:space="preserve">
※専用住戸
　内部</t>
    </r>
    <rPh sb="4" eb="5">
      <t>カイ</t>
    </rPh>
    <rPh sb="6" eb="7">
      <t>ダン</t>
    </rPh>
    <phoneticPr fontId="5"/>
  </si>
  <si>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5"/>
  </si>
  <si>
    <t>住戸内に階段はなく該当しない</t>
    <rPh sb="0" eb="2">
      <t>ジュウコ</t>
    </rPh>
    <rPh sb="2" eb="3">
      <t>ナイ</t>
    </rPh>
    <rPh sb="4" eb="6">
      <t>カイダン</t>
    </rPh>
    <rPh sb="9" eb="11">
      <t>ガイトウ</t>
    </rPh>
    <phoneticPr fontId="5"/>
  </si>
  <si>
    <t>※複数ある場合は最も厳しい状況を記入</t>
    <rPh sb="1" eb="3">
      <t>フクスウ</t>
    </rPh>
    <rPh sb="5" eb="7">
      <t>バアイ</t>
    </rPh>
    <rPh sb="8" eb="9">
      <t>モット</t>
    </rPh>
    <rPh sb="10" eb="11">
      <t>キビ</t>
    </rPh>
    <rPh sb="13" eb="15">
      <t>ジョウキョウ</t>
    </rPh>
    <rPh sb="16" eb="18">
      <t>キニュウ</t>
    </rPh>
    <phoneticPr fontId="5"/>
  </si>
  <si>
    <t>４欄用</t>
    <rPh sb="1" eb="2">
      <t>ラン</t>
    </rPh>
    <rPh sb="2" eb="3">
      <t>ヨウ</t>
    </rPh>
    <phoneticPr fontId="5"/>
  </si>
  <si>
    <t>■□□□</t>
    <phoneticPr fontId="5"/>
  </si>
  <si>
    <t>□■□□</t>
    <phoneticPr fontId="5"/>
  </si>
  <si>
    <t>□□■□</t>
    <phoneticPr fontId="5"/>
  </si>
  <si>
    <t>□□□■</t>
    <phoneticPr fontId="5"/>
  </si>
  <si>
    <t>□□□□</t>
    <phoneticPr fontId="5"/>
  </si>
  <si>
    <t>階段あるがホームエレベータも設置</t>
    <rPh sb="0" eb="2">
      <t>カイダン</t>
    </rPh>
    <rPh sb="14" eb="16">
      <t>セッチ</t>
    </rPh>
    <phoneticPr fontId="5"/>
  </si>
  <si>
    <t>勾配</t>
    <rPh sb="0" eb="2">
      <t>コウバイ</t>
    </rPh>
    <phoneticPr fontId="5"/>
  </si>
  <si>
    <t>／</t>
    <phoneticPr fontId="5"/>
  </si>
  <si>
    <t>Ｅ適合</t>
    <rPh sb="1" eb="3">
      <t>テキゴウ</t>
    </rPh>
    <phoneticPr fontId="5"/>
  </si>
  <si>
    <r>
      <t>イ　勾配が22/21以下であり、けあげの寸法の２倍と踏面の寸法の和が550㎜以上650㎜</t>
    </r>
    <r>
      <rPr>
        <sz val="10"/>
        <rFont val="ＭＳ Ｐゴシック"/>
        <family val="3"/>
        <charset val="128"/>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5"/>
  </si>
  <si>
    <t>階段があり左欄をみたして適合　→</t>
    <rPh sb="0" eb="2">
      <t>カイダン</t>
    </rPh>
    <rPh sb="5" eb="6">
      <t>ヒダリ</t>
    </rPh>
    <rPh sb="6" eb="7">
      <t>ラン</t>
    </rPh>
    <rPh sb="12" eb="14">
      <t>テキゴウ</t>
    </rPh>
    <phoneticPr fontId="5"/>
  </si>
  <si>
    <t>けあげの寸法</t>
    <rPh sb="4" eb="6">
      <t>スンポウ</t>
    </rPh>
    <phoneticPr fontId="5"/>
  </si>
  <si>
    <t>mm</t>
    <phoneticPr fontId="5"/>
  </si>
  <si>
    <t xml:space="preserve">22/21=1.048 </t>
    <phoneticPr fontId="5"/>
  </si>
  <si>
    <t>ロ　蹴込みが30㎜以下であること。</t>
    <rPh sb="2" eb="4">
      <t>ケコ</t>
    </rPh>
    <rPh sb="9" eb="11">
      <t>イカ</t>
    </rPh>
    <phoneticPr fontId="5"/>
  </si>
  <si>
    <t>階段あるが左欄をみたさず非適合　→</t>
    <rPh sb="0" eb="2">
      <t>カイダン</t>
    </rPh>
    <rPh sb="5" eb="6">
      <t>ヒダリ</t>
    </rPh>
    <rPh sb="6" eb="7">
      <t>ラン</t>
    </rPh>
    <rPh sb="12" eb="13">
      <t>ヒ</t>
    </rPh>
    <rPh sb="13" eb="15">
      <t>テキゴウ</t>
    </rPh>
    <phoneticPr fontId="5"/>
  </si>
  <si>
    <t>踏面の寸法</t>
    <rPh sb="0" eb="1">
      <t>フ</t>
    </rPh>
    <rPh sb="1" eb="2">
      <t>ヅラ</t>
    </rPh>
    <rPh sb="3" eb="5">
      <t>スンポウ</t>
    </rPh>
    <phoneticPr fontId="5"/>
  </si>
  <si>
    <t>踏面：</t>
    <rPh sb="0" eb="1">
      <t>フ</t>
    </rPh>
    <rPh sb="1" eb="2">
      <t>ヅラ</t>
    </rPh>
    <phoneticPr fontId="5"/>
  </si>
  <si>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5"/>
  </si>
  <si>
    <t>※(けあげ)x2+(踏面)＝</t>
    <rPh sb="10" eb="11">
      <t>トウ</t>
    </rPh>
    <rPh sb="11" eb="12">
      <t>メン</t>
    </rPh>
    <phoneticPr fontId="5"/>
  </si>
  <si>
    <t>蹴上踏面：</t>
    <rPh sb="0" eb="2">
      <t>ケアゲ</t>
    </rPh>
    <rPh sb="2" eb="3">
      <t>フ</t>
    </rPh>
    <rPh sb="3" eb="4">
      <t>ヅラ</t>
    </rPh>
    <phoneticPr fontId="5"/>
  </si>
  <si>
    <t>蹴込みの寸法</t>
    <rPh sb="0" eb="2">
      <t>ケコ</t>
    </rPh>
    <rPh sb="4" eb="6">
      <t>スンポウ</t>
    </rPh>
    <phoneticPr fontId="5"/>
  </si>
  <si>
    <t>踏込み：</t>
    <rPh sb="0" eb="2">
      <t>フミコ</t>
    </rPh>
    <phoneticPr fontId="5"/>
  </si>
  <si>
    <t>①　90度屈曲部分が下階の床から上３段以内で構成され、かつ、その踏面の狭い方の形状がすべて30度以上となる回り階段の部分</t>
    <phoneticPr fontId="5"/>
  </si>
  <si>
    <t>回り階段ではない</t>
    <rPh sb="0" eb="1">
      <t>マワ</t>
    </rPh>
    <rPh sb="2" eb="4">
      <t>カイダン</t>
    </rPh>
    <phoneticPr fontId="5"/>
  </si>
  <si>
    <t>回り階段：</t>
    <rPh sb="0" eb="1">
      <t>マワ</t>
    </rPh>
    <rPh sb="2" eb="4">
      <t>カイダン</t>
    </rPh>
    <phoneticPr fontId="5"/>
  </si>
  <si>
    <t>5欄用</t>
    <rPh sb="1" eb="2">
      <t>ラン</t>
    </rPh>
    <rPh sb="2" eb="3">
      <t>ヨウ</t>
    </rPh>
    <phoneticPr fontId="5"/>
  </si>
  <si>
    <t>■□□□□</t>
    <phoneticPr fontId="5"/>
  </si>
  <si>
    <t>□■□□□</t>
    <phoneticPr fontId="5"/>
  </si>
  <si>
    <t>□□■□□</t>
    <phoneticPr fontId="5"/>
  </si>
  <si>
    <t>□□□■□</t>
    <phoneticPr fontId="5"/>
  </si>
  <si>
    <t>□□□□□</t>
    <phoneticPr fontId="5"/>
  </si>
  <si>
    <t>以下に該当しない回り階段</t>
    <rPh sb="0" eb="2">
      <t>イカ</t>
    </rPh>
    <rPh sb="3" eb="5">
      <t>ガイトウ</t>
    </rPh>
    <rPh sb="8" eb="9">
      <t>マワ</t>
    </rPh>
    <rPh sb="10" eb="12">
      <t>カイダン</t>
    </rPh>
    <phoneticPr fontId="5"/>
  </si>
  <si>
    <t>◆寸法</t>
    <rPh sb="1" eb="3">
      <t>スンポウ</t>
    </rPh>
    <phoneticPr fontId="5"/>
  </si>
  <si>
    <t>①階段</t>
    <rPh sb="1" eb="3">
      <t>カイダン</t>
    </rPh>
    <phoneticPr fontId="5"/>
  </si>
  <si>
    <t>②階段</t>
    <rPh sb="1" eb="3">
      <t>カイダン</t>
    </rPh>
    <phoneticPr fontId="5"/>
  </si>
  <si>
    <t>③階段</t>
    <rPh sb="1" eb="3">
      <t>カイダン</t>
    </rPh>
    <phoneticPr fontId="5"/>
  </si>
  <si>
    <t>②　90度屈曲部分が踊場から上３段以内で構成され、かつ、その踏面の狭い方の形状がすべて30度以上となる回り階段の部分</t>
    <phoneticPr fontId="5"/>
  </si>
  <si>
    <t>屈曲部が左欄①に該当する回り階段</t>
    <rPh sb="0" eb="2">
      <t>クッキョク</t>
    </rPh>
    <rPh sb="2" eb="3">
      <t>ブ</t>
    </rPh>
    <rPh sb="4" eb="5">
      <t>ヒダリ</t>
    </rPh>
    <rPh sb="5" eb="6">
      <t>ラン</t>
    </rPh>
    <rPh sb="8" eb="10">
      <t>ガイトウ</t>
    </rPh>
    <rPh sb="12" eb="13">
      <t>マワ</t>
    </rPh>
    <rPh sb="14" eb="16">
      <t>カイダン</t>
    </rPh>
    <phoneticPr fontId="5"/>
  </si>
  <si>
    <t>屈曲部が左欄②に該当する回り階段</t>
    <rPh sb="0" eb="2">
      <t>クッキョク</t>
    </rPh>
    <rPh sb="2" eb="3">
      <t>ブ</t>
    </rPh>
    <rPh sb="4" eb="5">
      <t>ヒダリ</t>
    </rPh>
    <rPh sb="5" eb="6">
      <t>ラン</t>
    </rPh>
    <rPh sb="8" eb="10">
      <t>ガイトウ</t>
    </rPh>
    <rPh sb="12" eb="13">
      <t>マワ</t>
    </rPh>
    <rPh sb="14" eb="16">
      <t>カイダン</t>
    </rPh>
    <phoneticPr fontId="5"/>
  </si>
  <si>
    <t>③　180度屈曲部分が４段で構成され、かつ、その踏面の狭い方の形状が下から60度、30度、30度及び60度の順となる回り階段の部分</t>
    <phoneticPr fontId="5"/>
  </si>
  <si>
    <t>屈曲部が左欄③に該当する回り階段</t>
    <rPh sb="0" eb="2">
      <t>クッキョク</t>
    </rPh>
    <rPh sb="2" eb="3">
      <t>ブ</t>
    </rPh>
    <rPh sb="4" eb="5">
      <t>ヒダリ</t>
    </rPh>
    <rPh sb="5" eb="6">
      <t>ラン</t>
    </rPh>
    <rPh sb="8" eb="10">
      <t>ガイトウ</t>
    </rPh>
    <rPh sb="12" eb="13">
      <t>マワ</t>
    </rPh>
    <rPh sb="14" eb="16">
      <t>カイダン</t>
    </rPh>
    <phoneticPr fontId="5"/>
  </si>
  <si>
    <r>
      <t xml:space="preserve">(３)
手すり
</t>
    </r>
    <r>
      <rPr>
        <sz val="9"/>
        <rFont val="ＭＳ Ｐゴシック"/>
        <family val="3"/>
        <charset val="128"/>
      </rPr>
      <t xml:space="preserve">
※専用住戸
　内部</t>
    </r>
    <phoneticPr fontId="5"/>
  </si>
  <si>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5"/>
  </si>
  <si>
    <t>全空間で適合または該当しない</t>
    <rPh sb="0" eb="1">
      <t>ゼン</t>
    </rPh>
    <rPh sb="1" eb="3">
      <t>クウカン</t>
    </rPh>
    <rPh sb="4" eb="6">
      <t>テキゴウ</t>
    </rPh>
    <rPh sb="9" eb="11">
      <t>ガイトウ</t>
    </rPh>
    <phoneticPr fontId="5"/>
  </si>
  <si>
    <t>□■□</t>
    <phoneticPr fontId="5"/>
  </si>
  <si>
    <t>□□□</t>
    <phoneticPr fontId="5"/>
  </si>
  <si>
    <t>部分的に非適合あり</t>
    <rPh sb="0" eb="2">
      <t>ブブン</t>
    </rPh>
    <rPh sb="2" eb="3">
      <t>テキ</t>
    </rPh>
    <rPh sb="4" eb="5">
      <t>ヒ</t>
    </rPh>
    <rPh sb="5" eb="7">
      <t>テキゴウ</t>
    </rPh>
    <phoneticPr fontId="5"/>
  </si>
  <si>
    <t>適合がない</t>
    <rPh sb="0" eb="2">
      <t>テキゴウ</t>
    </rPh>
    <phoneticPr fontId="5"/>
  </si>
  <si>
    <t>空間</t>
    <rPh sb="0" eb="2">
      <t>クウカン</t>
    </rPh>
    <phoneticPr fontId="5"/>
  </si>
  <si>
    <t>手すりの設置の基準</t>
    <rPh sb="0" eb="1">
      <t>テ</t>
    </rPh>
    <rPh sb="4" eb="6">
      <t>セッチ</t>
    </rPh>
    <rPh sb="7" eb="9">
      <t>キジュン</t>
    </rPh>
    <phoneticPr fontId="5"/>
  </si>
  <si>
    <t>階段</t>
  </si>
  <si>
    <t>少なくとも片側（勾配が45度を超える場合にあっては両側）に設けられていること。ただし、ホームエレベーターが設けられている場合にあっては、この限りでない。</t>
    <phoneticPr fontId="5"/>
  </si>
  <si>
    <t>■□□□</t>
    <phoneticPr fontId="5"/>
  </si>
  <si>
    <t>□■□□</t>
    <phoneticPr fontId="5"/>
  </si>
  <si>
    <t>勾配</t>
    <rPh sb="0" eb="2">
      <t>コウバイ</t>
    </rPh>
    <phoneticPr fontId="5"/>
  </si>
  <si>
    <t>１／</t>
    <phoneticPr fontId="5"/>
  </si>
  <si>
    <t>勾配角度：</t>
    <rPh sb="0" eb="2">
      <t>コウバイ</t>
    </rPh>
    <rPh sb="2" eb="4">
      <t>カクド</t>
    </rPh>
    <phoneticPr fontId="5"/>
  </si>
  <si>
    <t>手すりの設置</t>
    <rPh sb="0" eb="1">
      <t>テ</t>
    </rPh>
    <rPh sb="4" eb="6">
      <t>セッチ</t>
    </rPh>
    <phoneticPr fontId="5"/>
  </si>
  <si>
    <t>片側</t>
    <rPh sb="0" eb="2">
      <t>カタガワ</t>
    </rPh>
    <phoneticPr fontId="5"/>
  </si>
  <si>
    <t>両側</t>
    <rPh sb="0" eb="2">
      <t>リョウガワ</t>
    </rPh>
    <phoneticPr fontId="5"/>
  </si>
  <si>
    <t>手すり：</t>
    <rPh sb="0" eb="1">
      <t>テ</t>
    </rPh>
    <phoneticPr fontId="5"/>
  </si>
  <si>
    <t>mm</t>
    <phoneticPr fontId="5"/>
  </si>
  <si>
    <t>高さ：</t>
    <rPh sb="0" eb="1">
      <t>タカ</t>
    </rPh>
    <phoneticPr fontId="5"/>
  </si>
  <si>
    <t>便所</t>
  </si>
  <si>
    <t>立ち座りのためのものが設けられていること。</t>
  </si>
  <si>
    <t>設置済みで適合</t>
    <rPh sb="0" eb="2">
      <t>セッチ</t>
    </rPh>
    <rPh sb="2" eb="3">
      <t>ス</t>
    </rPh>
    <rPh sb="5" eb="7">
      <t>テキゴウ</t>
    </rPh>
    <phoneticPr fontId="5"/>
  </si>
  <si>
    <t>左欄をみたさず非適合</t>
    <rPh sb="0" eb="1">
      <t>ヒダリ</t>
    </rPh>
    <rPh sb="1" eb="2">
      <t>ラン</t>
    </rPh>
    <rPh sb="7" eb="8">
      <t>ヒ</t>
    </rPh>
    <rPh sb="8" eb="10">
      <t>テキゴウ</t>
    </rPh>
    <phoneticPr fontId="5"/>
  </si>
  <si>
    <t>浴室</t>
  </si>
  <si>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5"/>
  </si>
  <si>
    <t>住戸内に浴室はなく該当しない</t>
    <rPh sb="0" eb="2">
      <t>ジュウコ</t>
    </rPh>
    <rPh sb="2" eb="3">
      <t>ナイ</t>
    </rPh>
    <rPh sb="4" eb="6">
      <t>ヨクシツ</t>
    </rPh>
    <rPh sb="9" eb="11">
      <t>ガイトウ</t>
    </rPh>
    <phoneticPr fontId="5"/>
  </si>
  <si>
    <t>■□□</t>
    <phoneticPr fontId="5"/>
  </si>
  <si>
    <t>□□■</t>
    <phoneticPr fontId="5"/>
  </si>
  <si>
    <t>玄関</t>
    <rPh sb="0" eb="2">
      <t>ゲンカン</t>
    </rPh>
    <phoneticPr fontId="5"/>
  </si>
  <si>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5"/>
  </si>
  <si>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5"/>
  </si>
  <si>
    <t>□□■□</t>
    <phoneticPr fontId="5"/>
  </si>
  <si>
    <t>□□□■</t>
    <phoneticPr fontId="5"/>
  </si>
  <si>
    <t>□□□□</t>
    <phoneticPr fontId="5"/>
  </si>
  <si>
    <t>●適済</t>
    <rPh sb="1" eb="2">
      <t>テキ</t>
    </rPh>
    <rPh sb="2" eb="3">
      <t>スミ</t>
    </rPh>
    <phoneticPr fontId="5"/>
  </si>
  <si>
    <t>下地処理があり適合</t>
    <rPh sb="0" eb="2">
      <t>シタジ</t>
    </rPh>
    <rPh sb="2" eb="4">
      <t>ショリ</t>
    </rPh>
    <rPh sb="7" eb="9">
      <t>テキゴウ</t>
    </rPh>
    <phoneticPr fontId="5"/>
  </si>
  <si>
    <t>脱衣所</t>
    <rPh sb="0" eb="3">
      <t>ダツイジョ</t>
    </rPh>
    <phoneticPr fontId="5"/>
  </si>
  <si>
    <t>衣服の着脱のためのものが設置できるようになっていること。</t>
    <rPh sb="0" eb="2">
      <t>イフク</t>
    </rPh>
    <rPh sb="3" eb="5">
      <t>チャクダツ</t>
    </rPh>
    <rPh sb="12" eb="14">
      <t>セッチ</t>
    </rPh>
    <phoneticPr fontId="5"/>
  </si>
  <si>
    <t>住戸内に脱衣室はなく該当しない</t>
    <rPh sb="0" eb="2">
      <t>ジュウコ</t>
    </rPh>
    <rPh sb="2" eb="3">
      <t>ナイ</t>
    </rPh>
    <rPh sb="4" eb="7">
      <t>ダツイシツ</t>
    </rPh>
    <rPh sb="10" eb="12">
      <t>ガイトウ</t>
    </rPh>
    <phoneticPr fontId="5"/>
  </si>
  <si>
    <r>
      <t xml:space="preserve">(３)
手すり
</t>
    </r>
    <r>
      <rPr>
        <sz val="9"/>
        <rFont val="ＭＳ Ｐゴシック"/>
        <family val="3"/>
        <charset val="128"/>
      </rPr>
      <t xml:space="preserve">
※専用住戸
　内部</t>
    </r>
    <phoneticPr fontId="5"/>
  </si>
  <si>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5"/>
  </si>
  <si>
    <t>住戸内に開放された廊下・階段なし</t>
    <rPh sb="0" eb="2">
      <t>ジュウコ</t>
    </rPh>
    <rPh sb="2" eb="3">
      <t>ナイ</t>
    </rPh>
    <rPh sb="4" eb="6">
      <t>カイホウ</t>
    </rPh>
    <rPh sb="9" eb="11">
      <t>ロウカ</t>
    </rPh>
    <rPh sb="12" eb="14">
      <t>カイダン</t>
    </rPh>
    <phoneticPr fontId="5"/>
  </si>
  <si>
    <t>■</t>
    <phoneticPr fontId="5"/>
  </si>
  <si>
    <t>該当部位なし</t>
    <rPh sb="0" eb="2">
      <t>ガイトウ</t>
    </rPh>
    <rPh sb="2" eb="4">
      <t>ブイ</t>
    </rPh>
    <phoneticPr fontId="5"/>
  </si>
  <si>
    <t>存在するが外部からの高さ１ｍ以下</t>
    <rPh sb="0" eb="2">
      <t>ソンザイ</t>
    </rPh>
    <rPh sb="5" eb="7">
      <t>ガイブ</t>
    </rPh>
    <rPh sb="10" eb="11">
      <t>タカ</t>
    </rPh>
    <rPh sb="14" eb="16">
      <t>イカ</t>
    </rPh>
    <phoneticPr fontId="5"/>
  </si>
  <si>
    <t>バルコニー</t>
    <phoneticPr fontId="5"/>
  </si>
  <si>
    <t>① 腰壁その他足がかりとなるおそれのある部分（以下「腰壁等」という。）の高さが650mm以上1,100mm未満の場合にあっては、床面から1,100mm以上の高さに達するように設けられていること。</t>
    <phoneticPr fontId="5"/>
  </si>
  <si>
    <t>該当部位あり　左欄許容範囲内　→</t>
    <rPh sb="0" eb="2">
      <t>ガイトウ</t>
    </rPh>
    <rPh sb="2" eb="4">
      <t>ブイ</t>
    </rPh>
    <rPh sb="7" eb="8">
      <t>ヒダリ</t>
    </rPh>
    <rPh sb="8" eb="9">
      <t>ラン</t>
    </rPh>
    <rPh sb="9" eb="11">
      <t>キョヨウ</t>
    </rPh>
    <rPh sb="11" eb="14">
      <t>ハンイナイ</t>
    </rPh>
    <phoneticPr fontId="5"/>
  </si>
  <si>
    <t>腰壁等の高さ</t>
    <rPh sb="0" eb="2">
      <t>コシカベ</t>
    </rPh>
    <rPh sb="2" eb="3">
      <t>トウ</t>
    </rPh>
    <rPh sb="4" eb="5">
      <t>タカ</t>
    </rPh>
    <phoneticPr fontId="5"/>
  </si>
  <si>
    <t>腰壁等：</t>
    <rPh sb="0" eb="1">
      <t>コシ</t>
    </rPh>
    <rPh sb="1" eb="2">
      <t>ヘキ</t>
    </rPh>
    <rPh sb="2" eb="3">
      <t>ナド</t>
    </rPh>
    <phoneticPr fontId="5"/>
  </si>
  <si>
    <t>② 腰壁の高さが300mm以上650mm未満の場合にあっては、腰壁等から800mm以上の高さに達するように設けられていること。</t>
    <phoneticPr fontId="5"/>
  </si>
  <si>
    <t>該当部位あり　左欄をみたさない →</t>
    <rPh sb="0" eb="2">
      <t>ガイトウ</t>
    </rPh>
    <rPh sb="2" eb="4">
      <t>ブイ</t>
    </rPh>
    <rPh sb="7" eb="8">
      <t>ヒダリ</t>
    </rPh>
    <rPh sb="8" eb="9">
      <t>ラン</t>
    </rPh>
    <phoneticPr fontId="5"/>
  </si>
  <si>
    <t>手すりの腰壁等からの高さ</t>
    <rPh sb="0" eb="1">
      <t>テ</t>
    </rPh>
    <rPh sb="4" eb="6">
      <t>コシカベ</t>
    </rPh>
    <rPh sb="6" eb="7">
      <t>トウ</t>
    </rPh>
    <rPh sb="10" eb="11">
      <t>タカ</t>
    </rPh>
    <phoneticPr fontId="5"/>
  </si>
  <si>
    <t>腰壁から：</t>
    <rPh sb="0" eb="1">
      <t>コシ</t>
    </rPh>
    <rPh sb="1" eb="2">
      <t>ヘキ</t>
    </rPh>
    <phoneticPr fontId="5"/>
  </si>
  <si>
    <t>手すりの床面からの高さ</t>
    <rPh sb="0" eb="1">
      <t>テ</t>
    </rPh>
    <rPh sb="4" eb="6">
      <t>ユカメン</t>
    </rPh>
    <rPh sb="9" eb="10">
      <t>タカ</t>
    </rPh>
    <phoneticPr fontId="5"/>
  </si>
  <si>
    <t>床面から：</t>
    <rPh sb="0" eb="1">
      <t>ユカ</t>
    </rPh>
    <rPh sb="1" eb="2">
      <t>メン</t>
    </rPh>
    <phoneticPr fontId="5"/>
  </si>
  <si>
    <t>③ 腰壁等の高さが300mm未満の場合にあっては、床面から1,100mm以上の高さに達するように設けられていること。</t>
    <phoneticPr fontId="5"/>
  </si>
  <si>
    <t>欄相互：</t>
    <rPh sb="0" eb="1">
      <t>ラン</t>
    </rPh>
    <rPh sb="1" eb="3">
      <t>ソウゴ</t>
    </rPh>
    <phoneticPr fontId="5"/>
  </si>
  <si>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5"/>
  </si>
  <si>
    <t>該当する手すり子の間隔</t>
    <rPh sb="0" eb="2">
      <t>ガイトウ</t>
    </rPh>
    <phoneticPr fontId="5"/>
  </si>
  <si>
    <t>手すり子：</t>
    <rPh sb="0" eb="1">
      <t>テ</t>
    </rPh>
    <rPh sb="3" eb="4">
      <t>コ</t>
    </rPh>
    <phoneticPr fontId="5"/>
  </si>
  <si>
    <t>（４）
部屋の配置</t>
    <rPh sb="4" eb="6">
      <t>ヘヤ</t>
    </rPh>
    <rPh sb="7" eb="9">
      <t>ハイチ</t>
    </rPh>
    <phoneticPr fontId="5"/>
  </si>
  <si>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5"/>
  </si>
  <si>
    <t>住戸内に階の区別はなく該当しない</t>
    <rPh sb="0" eb="2">
      <t>ジュウコ</t>
    </rPh>
    <rPh sb="2" eb="3">
      <t>ナイ</t>
    </rPh>
    <rPh sb="4" eb="5">
      <t>カイ</t>
    </rPh>
    <rPh sb="6" eb="8">
      <t>クベツ</t>
    </rPh>
    <rPh sb="11" eb="13">
      <t>ガイトウ</t>
    </rPh>
    <phoneticPr fontId="5"/>
  </si>
  <si>
    <t>階の別あるが同一階</t>
    <rPh sb="0" eb="1">
      <t>カイ</t>
    </rPh>
    <rPh sb="2" eb="3">
      <t>ベツ</t>
    </rPh>
    <rPh sb="6" eb="8">
      <t>ドウイツ</t>
    </rPh>
    <rPh sb="8" eb="9">
      <t>カイ</t>
    </rPh>
    <phoneticPr fontId="5"/>
  </si>
  <si>
    <t>同一階になく非適合</t>
    <rPh sb="0" eb="2">
      <t>ドウイツ</t>
    </rPh>
    <rPh sb="2" eb="3">
      <t>カイ</t>
    </rPh>
    <rPh sb="6" eb="7">
      <t>ヒ</t>
    </rPh>
    <rPh sb="7" eb="9">
      <t>テキゴウ</t>
    </rPh>
    <phoneticPr fontId="5"/>
  </si>
  <si>
    <t>２  住宅の共用部分に係る基準</t>
    <phoneticPr fontId="5"/>
  </si>
  <si>
    <t>(１) 
共用廊下</t>
    <phoneticPr fontId="5"/>
  </si>
  <si>
    <t>住戸から建物出入口、共用施設、他住戸その他の日常的に利用する空間に至る少なくとも一の経路上に存する共用廊下が、次に掲げる基準に適合していること。</t>
  </si>
  <si>
    <t>該当する共用廊下なし（長屋形式等）</t>
    <rPh sb="0" eb="2">
      <t>ガイトウ</t>
    </rPh>
    <rPh sb="4" eb="6">
      <t>キョウヨウ</t>
    </rPh>
    <rPh sb="6" eb="8">
      <t>ロウカ</t>
    </rPh>
    <rPh sb="11" eb="13">
      <t>ナガヤ</t>
    </rPh>
    <rPh sb="13" eb="15">
      <t>ケイシキ</t>
    </rPh>
    <rPh sb="15" eb="16">
      <t>ナド</t>
    </rPh>
    <phoneticPr fontId="5"/>
  </si>
  <si>
    <t>イ　共用廊下が、次に掲げる基準に適合していること。</t>
    <rPh sb="2" eb="4">
      <t>キョウヨウ</t>
    </rPh>
    <rPh sb="4" eb="6">
      <t>ロウカ</t>
    </rPh>
    <rPh sb="8" eb="9">
      <t>ツギ</t>
    </rPh>
    <rPh sb="10" eb="11">
      <t>カカ</t>
    </rPh>
    <rPh sb="13" eb="15">
      <t>キジュン</t>
    </rPh>
    <rPh sb="16" eb="18">
      <t>テキゴウ</t>
    </rPh>
    <phoneticPr fontId="5"/>
  </si>
  <si>
    <t>①　次のいずれかに該当すること。</t>
    <rPh sb="2" eb="3">
      <t>ツギ</t>
    </rPh>
    <rPh sb="9" eb="11">
      <t>ガイトウ</t>
    </rPh>
    <phoneticPr fontId="5"/>
  </si>
  <si>
    <t>ａ　共用廊下の床が、段差のない構造であること。</t>
    <rPh sb="2" eb="4">
      <t>キョウヨウ</t>
    </rPh>
    <rPh sb="4" eb="6">
      <t>ロウカ</t>
    </rPh>
    <rPh sb="7" eb="8">
      <t>ユカ</t>
    </rPh>
    <rPh sb="10" eb="12">
      <t>ダンサ</t>
    </rPh>
    <rPh sb="15" eb="17">
      <t>コウゾウ</t>
    </rPh>
    <phoneticPr fontId="5"/>
  </si>
  <si>
    <t>該当しない</t>
    <rPh sb="0" eb="2">
      <t>ガイトウ</t>
    </rPh>
    <phoneticPr fontId="5"/>
  </si>
  <si>
    <t>5mmを超える段差なく適合</t>
    <rPh sb="4" eb="5">
      <t>コ</t>
    </rPh>
    <rPh sb="7" eb="9">
      <t>ダンサ</t>
    </rPh>
    <rPh sb="11" eb="13">
      <t>テキゴウ</t>
    </rPh>
    <phoneticPr fontId="5"/>
  </si>
  <si>
    <t>5mmを超える段差があり非適合</t>
    <rPh sb="4" eb="5">
      <t>コ</t>
    </rPh>
    <rPh sb="7" eb="9">
      <t>ダンサ</t>
    </rPh>
    <rPh sb="12" eb="13">
      <t>ヒ</t>
    </rPh>
    <rPh sb="13" eb="15">
      <t>テキゴウ</t>
    </rPh>
    <phoneticPr fontId="5"/>
  </si>
  <si>
    <t>　ｂ  共用廊下の床に高低差が生じる場合にあっては、次に掲げる基準に適合していること。</t>
    <phoneticPr fontId="5"/>
  </si>
  <si>
    <t>共用廊下がない</t>
    <rPh sb="0" eb="2">
      <t>キョウヨウ</t>
    </rPh>
    <rPh sb="2" eb="4">
      <t>ロウカ</t>
    </rPh>
    <phoneticPr fontId="5"/>
  </si>
  <si>
    <t>高低差あるが基準対応して適合</t>
    <rPh sb="0" eb="3">
      <t>コウテイサ</t>
    </rPh>
    <rPh sb="6" eb="8">
      <t>キジュン</t>
    </rPh>
    <rPh sb="8" eb="10">
      <t>タイオウ</t>
    </rPh>
    <rPh sb="12" eb="14">
      <t>テキゴウ</t>
    </rPh>
    <phoneticPr fontId="5"/>
  </si>
  <si>
    <t>共用廊下に高低差がない</t>
    <rPh sb="0" eb="2">
      <t>キョウヨウ</t>
    </rPh>
    <rPh sb="2" eb="4">
      <t>ロウカ</t>
    </rPh>
    <rPh sb="5" eb="8">
      <t>コウテイサ</t>
    </rPh>
    <phoneticPr fontId="5"/>
  </si>
  <si>
    <t>高低差あり基準未対応で非適合</t>
    <rPh sb="0" eb="3">
      <t>コウテイサ</t>
    </rPh>
    <rPh sb="5" eb="7">
      <t>キジュン</t>
    </rPh>
    <rPh sb="7" eb="10">
      <t>ミタイオウ</t>
    </rPh>
    <rPh sb="11" eb="12">
      <t>ヒ</t>
    </rPh>
    <rPh sb="12" eb="14">
      <t>テキゴウ</t>
    </rPh>
    <phoneticPr fontId="5"/>
  </si>
  <si>
    <t>ⅰ  勾配が1/12以下（高低差が80㎜以下の場合にあっては、1/8以下）の傾斜路が設けられている又は、当該傾斜路及び段が併設されていること。</t>
    <phoneticPr fontId="5"/>
  </si>
  <si>
    <t>生じた高低差</t>
    <rPh sb="0" eb="1">
      <t>ショウ</t>
    </rPh>
    <rPh sb="3" eb="6">
      <t>コウテイサ</t>
    </rPh>
    <phoneticPr fontId="5"/>
  </si>
  <si>
    <t>左欄をみたして適合　→</t>
    <rPh sb="0" eb="1">
      <t>ヒダリ</t>
    </rPh>
    <rPh sb="1" eb="2">
      <t>ラン</t>
    </rPh>
    <rPh sb="7" eb="9">
      <t>テキゴウ</t>
    </rPh>
    <phoneticPr fontId="5"/>
  </si>
  <si>
    <t>傾斜路のみで対応</t>
    <rPh sb="0" eb="2">
      <t>ケイシャ</t>
    </rPh>
    <rPh sb="2" eb="3">
      <t>ロ</t>
    </rPh>
    <rPh sb="6" eb="8">
      <t>タイオウ</t>
    </rPh>
    <phoneticPr fontId="5"/>
  </si>
  <si>
    <t>左欄をみたさず非適合　→</t>
    <rPh sb="0" eb="1">
      <t>ヒダリ</t>
    </rPh>
    <rPh sb="1" eb="2">
      <t>ラン</t>
    </rPh>
    <rPh sb="7" eb="8">
      <t>ヒ</t>
    </rPh>
    <rPh sb="8" eb="10">
      <t>テキゴウ</t>
    </rPh>
    <phoneticPr fontId="5"/>
  </si>
  <si>
    <t>傾斜路と段の併設で対応（ⅱに記述）</t>
    <rPh sb="0" eb="2">
      <t>ケイシャ</t>
    </rPh>
    <rPh sb="2" eb="3">
      <t>ロ</t>
    </rPh>
    <rPh sb="4" eb="5">
      <t>ダン</t>
    </rPh>
    <rPh sb="6" eb="8">
      <t>ヘイセツ</t>
    </rPh>
    <rPh sb="9" eb="11">
      <t>タイオウ</t>
    </rPh>
    <rPh sb="14" eb="16">
      <t>キジュツ</t>
    </rPh>
    <phoneticPr fontId="5"/>
  </si>
  <si>
    <t>実勾配</t>
    <rPh sb="0" eb="1">
      <t>ジツ</t>
    </rPh>
    <rPh sb="1" eb="3">
      <t>コウバイ</t>
    </rPh>
    <phoneticPr fontId="5"/>
  </si>
  <si>
    <t>設けた傾斜路勾配</t>
    <rPh sb="0" eb="1">
      <t>モウ</t>
    </rPh>
    <rPh sb="3" eb="5">
      <t>ケイシャ</t>
    </rPh>
    <rPh sb="5" eb="6">
      <t>ロ</t>
    </rPh>
    <rPh sb="6" eb="8">
      <t>コウバイ</t>
    </rPh>
    <phoneticPr fontId="5"/>
  </si>
  <si>
    <t>ⅱ  段が設けられている場合にあっては、当該段が(２)イに掲げる基準※に適合していること。</t>
    <phoneticPr fontId="5"/>
  </si>
  <si>
    <t>※
(２)イ
①から④</t>
    <phoneticPr fontId="5"/>
  </si>
  <si>
    <t>① 踏面が240mm以上であり、かつ、けあげの寸法の２倍と踏面の寸法の和が550mm以上650mm以下であること。</t>
  </si>
  <si>
    <t>左欄をみたして①②適合　→</t>
    <rPh sb="0" eb="1">
      <t>ヒダリ</t>
    </rPh>
    <rPh sb="1" eb="2">
      <t>ラン</t>
    </rPh>
    <rPh sb="9" eb="11">
      <t>テキゴウ</t>
    </rPh>
    <phoneticPr fontId="5"/>
  </si>
  <si>
    <t>左欄をみたさず①②非適合　→</t>
    <rPh sb="0" eb="1">
      <t>ヒダリ</t>
    </rPh>
    <rPh sb="1" eb="2">
      <t>ラン</t>
    </rPh>
    <rPh sb="9" eb="10">
      <t>ヒ</t>
    </rPh>
    <rPh sb="10" eb="12">
      <t>テキゴウ</t>
    </rPh>
    <phoneticPr fontId="5"/>
  </si>
  <si>
    <t>② 蹴込みが30mm以下であること。</t>
    <phoneticPr fontId="5"/>
  </si>
  <si>
    <t>③ 最上段の通路等への食い込み部分及び最下段の通路等への突出部分が設けられていないこと。</t>
    <phoneticPr fontId="5"/>
  </si>
  <si>
    <t>最上段食い込み</t>
    <rPh sb="0" eb="2">
      <t>サイジョウ</t>
    </rPh>
    <rPh sb="2" eb="3">
      <t>ダン</t>
    </rPh>
    <rPh sb="3" eb="4">
      <t>ク</t>
    </rPh>
    <rPh sb="5" eb="6">
      <t>コ</t>
    </rPh>
    <phoneticPr fontId="5"/>
  </si>
  <si>
    <t>なし</t>
    <phoneticPr fontId="5"/>
  </si>
  <si>
    <t>あり</t>
    <phoneticPr fontId="5"/>
  </si>
  <si>
    <t>最下段突出部分</t>
    <rPh sb="0" eb="1">
      <t>サイ</t>
    </rPh>
    <rPh sb="1" eb="3">
      <t>ゲダン</t>
    </rPh>
    <rPh sb="3" eb="5">
      <t>トッシュツ</t>
    </rPh>
    <rPh sb="5" eb="6">
      <t>ブ</t>
    </rPh>
    <rPh sb="6" eb="7">
      <t>ブン</t>
    </rPh>
    <phoneticPr fontId="5"/>
  </si>
  <si>
    <r>
      <t>④ 手すりが、少なくとも片側に</t>
    </r>
    <r>
      <rPr>
        <sz val="10"/>
        <rFont val="ＭＳ Ｐゴシック"/>
        <family val="3"/>
        <charset val="128"/>
      </rPr>
      <t>設けられていること。</t>
    </r>
    <phoneticPr fontId="5"/>
  </si>
  <si>
    <t>左欄をみたして③④適合　→</t>
    <rPh sb="0" eb="1">
      <t>ヒダリ</t>
    </rPh>
    <rPh sb="1" eb="2">
      <t>ラン</t>
    </rPh>
    <rPh sb="9" eb="11">
      <t>テキゴウ</t>
    </rPh>
    <phoneticPr fontId="5"/>
  </si>
  <si>
    <t>左欄をみたさず③④非適合　→</t>
    <rPh sb="0" eb="1">
      <t>ヒダリ</t>
    </rPh>
    <rPh sb="1" eb="2">
      <t>ラン</t>
    </rPh>
    <rPh sb="9" eb="10">
      <t>ヒ</t>
    </rPh>
    <rPh sb="10" eb="12">
      <t>テキゴウ</t>
    </rPh>
    <phoneticPr fontId="5"/>
  </si>
  <si>
    <r>
      <t>② 手すりが共用廊下（次のａ及びｂに掲げる部分を除く。）の少なくとも片側に</t>
    </r>
    <r>
      <rPr>
        <sz val="10"/>
        <rFont val="ＭＳ Ｐゴシック"/>
        <family val="3"/>
        <charset val="128"/>
      </rPr>
      <t>設けられていること。</t>
    </r>
    <phoneticPr fontId="5"/>
  </si>
  <si>
    <t>手すりを設置して適合 →</t>
    <rPh sb="0" eb="1">
      <t>テ</t>
    </rPh>
    <rPh sb="4" eb="6">
      <t>セッチ</t>
    </rPh>
    <rPh sb="8" eb="10">
      <t>テキゴウ</t>
    </rPh>
    <phoneticPr fontId="5"/>
  </si>
  <si>
    <t>手すりの設置がなく非適合</t>
    <rPh sb="0" eb="1">
      <t>テ</t>
    </rPh>
    <rPh sb="4" eb="6">
      <t>セッチ</t>
    </rPh>
    <rPh sb="9" eb="10">
      <t>ヒ</t>
    </rPh>
    <rPh sb="10" eb="12">
      <t>テキゴウ</t>
    </rPh>
    <phoneticPr fontId="5"/>
  </si>
  <si>
    <t>ａ 住戸その他の室の出入口、交差する動線がある部分その他やむを得ず手すりを設けることのできない部分</t>
    <phoneticPr fontId="5"/>
  </si>
  <si>
    <t xml:space="preserve">手すり設置を回避した具体の箇所：
</t>
    <rPh sb="0" eb="1">
      <t>テ</t>
    </rPh>
    <rPh sb="3" eb="5">
      <t>セッチ</t>
    </rPh>
    <rPh sb="6" eb="8">
      <t>カイヒ</t>
    </rPh>
    <rPh sb="10" eb="12">
      <t>グタイ</t>
    </rPh>
    <rPh sb="13" eb="15">
      <t>カショ</t>
    </rPh>
    <phoneticPr fontId="5"/>
  </si>
  <si>
    <t>該当部位で手すり設置を回避した →</t>
    <rPh sb="0" eb="2">
      <t>ガイトウ</t>
    </rPh>
    <rPh sb="2" eb="4">
      <t>ブイ</t>
    </rPh>
    <rPh sb="5" eb="6">
      <t>テ</t>
    </rPh>
    <rPh sb="8" eb="10">
      <t>セッチ</t>
    </rPh>
    <rPh sb="11" eb="13">
      <t>カイヒ</t>
    </rPh>
    <phoneticPr fontId="5"/>
  </si>
  <si>
    <t>◎避け</t>
    <rPh sb="1" eb="2">
      <t>サ</t>
    </rPh>
    <phoneticPr fontId="5"/>
  </si>
  <si>
    <t>●無し</t>
    <rPh sb="1" eb="2">
      <t>ナ</t>
    </rPh>
    <phoneticPr fontId="5"/>
  </si>
  <si>
    <t>該当部位はなく適用していない</t>
    <rPh sb="0" eb="2">
      <t>ガイトウ</t>
    </rPh>
    <rPh sb="2" eb="4">
      <t>ブイ</t>
    </rPh>
    <rPh sb="7" eb="9">
      <t>テキヨウ</t>
    </rPh>
    <phoneticPr fontId="5"/>
  </si>
  <si>
    <t>b エントランスホールその他手すりに沿って通行することが動線を著しく延長させる部分</t>
    <phoneticPr fontId="5"/>
  </si>
  <si>
    <t>(１) 
共用廊下</t>
  </si>
  <si>
    <t>ロ  直接外部に開放されている共用廊下（１階に存するものを除く。）にあっては、次に掲げる基準に適合していること。</t>
    <phoneticPr fontId="5"/>
  </si>
  <si>
    <t>開放された共用廊下なし</t>
    <rPh sb="0" eb="2">
      <t>カイホウ</t>
    </rPh>
    <rPh sb="5" eb="7">
      <t>キョウヨウ</t>
    </rPh>
    <rPh sb="7" eb="9">
      <t>ロウカ</t>
    </rPh>
    <phoneticPr fontId="5"/>
  </si>
  <si>
    <t>該当部位なし　→</t>
    <rPh sb="0" eb="2">
      <t>ガイトウ</t>
    </rPh>
    <rPh sb="2" eb="4">
      <t>ブイ</t>
    </rPh>
    <phoneticPr fontId="5"/>
  </si>
  <si>
    <t>存在するが１階のため適用外</t>
    <rPh sb="0" eb="2">
      <t>ソンザイ</t>
    </rPh>
    <rPh sb="6" eb="7">
      <t>カイ</t>
    </rPh>
    <rPh sb="10" eb="12">
      <t>テキヨウ</t>
    </rPh>
    <rPh sb="12" eb="13">
      <t>ガイ</t>
    </rPh>
    <phoneticPr fontId="5"/>
  </si>
  <si>
    <t>①  転落防止のための手すりが、腰壁等の高さが650㎜以上1,100㎜未満の場合にあっては床面から1,100㎜以上の高さに、腰壁等の高さが650㎜未満の場合にあっては腰壁等から1,100㎜以上の高さに設けられていること。</t>
  </si>
  <si>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5"/>
  </si>
  <si>
    <t>(２)
主たる共用の階段</t>
  </si>
  <si>
    <t>次に掲げる基準に適合していること。</t>
  </si>
  <si>
    <t>該当する共用階段なし（平屋建て等）</t>
    <rPh sb="0" eb="2">
      <t>ガイトウ</t>
    </rPh>
    <rPh sb="4" eb="6">
      <t>キョウヨウ</t>
    </rPh>
    <rPh sb="6" eb="8">
      <t>カイダン</t>
    </rPh>
    <rPh sb="11" eb="13">
      <t>ヒラヤ</t>
    </rPh>
    <rPh sb="13" eb="14">
      <t>ダ</t>
    </rPh>
    <rPh sb="15" eb="16">
      <t>ナド</t>
    </rPh>
    <phoneticPr fontId="5"/>
  </si>
  <si>
    <t>全適合</t>
    <rPh sb="0" eb="1">
      <t>ゼン</t>
    </rPh>
    <rPh sb="1" eb="3">
      <t>テキゴウ</t>
    </rPh>
    <phoneticPr fontId="5"/>
  </si>
  <si>
    <t>部分適合</t>
    <rPh sb="0" eb="2">
      <t>ブブン</t>
    </rPh>
    <rPh sb="2" eb="4">
      <t>テキゴウ</t>
    </rPh>
    <phoneticPr fontId="5"/>
  </si>
  <si>
    <t>◆未達</t>
    <rPh sb="1" eb="3">
      <t>ミタツ</t>
    </rPh>
    <phoneticPr fontId="5"/>
  </si>
  <si>
    <t>イ  次の①から④まで（住戸のある階においてエレベーターを利用できる場合にあっては、③及び④）に掲げる基準に適合していること。</t>
    <phoneticPr fontId="5"/>
  </si>
  <si>
    <t>①～④に適合</t>
    <rPh sb="4" eb="6">
      <t>テキゴウ</t>
    </rPh>
    <phoneticPr fontId="5"/>
  </si>
  <si>
    <t>住戸階はエレベータ利用あり③及び④に適合</t>
    <rPh sb="0" eb="2">
      <t>ジュウコ</t>
    </rPh>
    <rPh sb="2" eb="3">
      <t>カイ</t>
    </rPh>
    <rPh sb="9" eb="11">
      <t>リヨウ</t>
    </rPh>
    <rPh sb="14" eb="15">
      <t>オヨ</t>
    </rPh>
    <rPh sb="18" eb="20">
      <t>テキゴウ</t>
    </rPh>
    <phoneticPr fontId="5"/>
  </si>
  <si>
    <t>① 踏面が240mm以上であり、かつ、けあげの寸法の２倍と踏面の寸法の和が550mm以上650mm以下であること。</t>
    <phoneticPr fontId="5"/>
  </si>
  <si>
    <t>② 蹴込みが30mm以下であること。</t>
    <phoneticPr fontId="5"/>
  </si>
  <si>
    <t>③ 最上段の通路等への食い込み部分及び最下段の通路等への突出部分が設けられていないこと。</t>
    <phoneticPr fontId="5"/>
  </si>
  <si>
    <t>なし</t>
    <phoneticPr fontId="5"/>
  </si>
  <si>
    <t>あり</t>
    <phoneticPr fontId="5"/>
  </si>
  <si>
    <t>④ 手すりが、少なくとも片側に設けられていること。</t>
    <phoneticPr fontId="5"/>
  </si>
  <si>
    <t>ロ  直接外部に開放されている主たる共用の階段にあっては、次に掲げる基準に適合していること。ただし、その高さが１ｍ以下の階段の部分については、この限りでない。</t>
    <phoneticPr fontId="5"/>
  </si>
  <si>
    <t>開放された廊下・階段なし</t>
    <rPh sb="0" eb="2">
      <t>カイホウ</t>
    </rPh>
    <rPh sb="5" eb="7">
      <t>ロウカ</t>
    </rPh>
    <rPh sb="8" eb="10">
      <t>カイダン</t>
    </rPh>
    <phoneticPr fontId="5"/>
  </si>
  <si>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</si>
  <si>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手すりの踏面先端からの高さ</t>
    <rPh sb="0" eb="1">
      <t>テ</t>
    </rPh>
    <rPh sb="4" eb="5">
      <t>フ</t>
    </rPh>
    <rPh sb="5" eb="6">
      <t>ヅラ</t>
    </rPh>
    <rPh sb="6" eb="8">
      <t>センタン</t>
    </rPh>
    <rPh sb="11" eb="12">
      <t>タカ</t>
    </rPh>
    <phoneticPr fontId="5"/>
  </si>
  <si>
    <t>踏面先端から：</t>
    <rPh sb="0" eb="1">
      <t>フ</t>
    </rPh>
    <rPh sb="1" eb="2">
      <t>メン</t>
    </rPh>
    <rPh sb="2" eb="4">
      <t>センタン</t>
    </rPh>
    <phoneticPr fontId="5"/>
  </si>
  <si>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5"/>
  </si>
  <si>
    <t>本
書
類
の
作
成
者</t>
    <phoneticPr fontId="5"/>
  </si>
  <si>
    <t>氏　名</t>
    <rPh sb="0" eb="1">
      <t>シ</t>
    </rPh>
    <rPh sb="2" eb="3">
      <t>メイ</t>
    </rPh>
    <phoneticPr fontId="5"/>
  </si>
  <si>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5"/>
  </si>
  <si>
    <t>資　格</t>
    <rPh sb="0" eb="1">
      <t>シ</t>
    </rPh>
    <rPh sb="2" eb="3">
      <t>カク</t>
    </rPh>
    <phoneticPr fontId="5"/>
  </si>
  <si>
    <t>建築士免許の種類</t>
    <rPh sb="0" eb="3">
      <t>ケンチクシ</t>
    </rPh>
    <rPh sb="3" eb="5">
      <t>メンキョ</t>
    </rPh>
    <rPh sb="6" eb="8">
      <t>シュルイ</t>
    </rPh>
    <phoneticPr fontId="5"/>
  </si>
  <si>
    <t>登録番号</t>
    <rPh sb="0" eb="2">
      <t>トウロク</t>
    </rPh>
    <rPh sb="2" eb="4">
      <t>バンゴウ</t>
    </rPh>
    <phoneticPr fontId="5"/>
  </si>
  <si>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5"/>
  </si>
  <si>
    <t>所　属
事務所</t>
    <phoneticPr fontId="5"/>
  </si>
  <si>
    <t>建築士事務所の名称</t>
    <rPh sb="0" eb="3">
      <t>ケンチクシ</t>
    </rPh>
    <rPh sb="3" eb="6">
      <t>ジムショ</t>
    </rPh>
    <rPh sb="7" eb="9">
      <t>メイショウ</t>
    </rPh>
    <phoneticPr fontId="5"/>
  </si>
  <si>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5"/>
  </si>
  <si>
    <t>住所</t>
    <rPh sb="0" eb="2">
      <t>ジュウショ</t>
    </rPh>
    <phoneticPr fontId="5"/>
  </si>
  <si>
    <t>電話</t>
    <rPh sb="0" eb="2">
      <t>デンワ</t>
    </rPh>
    <phoneticPr fontId="5"/>
  </si>
  <si>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5"/>
  </si>
  <si>
    <t>登録の更新を受けようとする建物の状況は、　　　　年　　　月　　　日時点で、上記のとおりであることを誓約します。</t>
    <phoneticPr fontId="5"/>
  </si>
  <si>
    <t>存在するが転落のおそれなし</t>
    <rPh sb="0" eb="2">
      <t>ソンザイ</t>
    </rPh>
    <rPh sb="5" eb="7">
      <t>テンラク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</si>
</sst>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0;&quot;エラー&quot;;"/>
    <numFmt numFmtId="178" formatCode="0.00&quot;゜&quot;\ "/>
    <numFmt numFmtId="179" formatCode="&quot;1/&quot;0&quot;以下&quot;"/>
  </numFmts>
  <fonts count="32" x14ac:knownFonts="1">
    <font>
      <sz val="11"/>
      <color theme="1"/>
      <name val="ＭＳ 明朝"/>
      <family val="2"/>
      <charset val="128"/>
    </font>
    <font>
      <sz val="10"/>
      <name val="ＭＳ Ｐゴシック"/>
      <family val="3"/>
      <charset val="128"/>
    </font>
    <font>
      <sz val="6"/>
      <name val="ＭＳ 明朝"/>
      <family val="2"/>
      <charset val="128"/>
    </font>
    <font>
      <b/>
      <sz val="12"/>
      <name val="ＭＳ Ｐ明朝"/>
      <family val="1"/>
      <charset val="128"/>
    </font>
    <font>
      <sz val="16"/>
      <name val="ＭＳ 明朝"/>
      <family val="1"/>
      <charset val="128"/>
    </font>
    <font>
      <sz val="6"/>
      <name val="ＭＳ Ｐゴシック"/>
      <family val="3"/>
      <charset val="128"/>
    </font>
    <font>
      <sz val="16"/>
      <color theme="1"/>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游ゴシック"/>
      <family val="3"/>
      <charset val="128"/>
      <scheme val="minor"/>
    </font>
    <font>
      <sz val="14"/>
      <color theme="1"/>
      <name val="ＭＳ Ｐゴシック"/>
      <family val="3"/>
      <charset val="128"/>
    </font>
    <font>
      <sz val="10"/>
      <color indexed="8"/>
      <name val="ＭＳ Ｐゴシック"/>
      <family val="3"/>
      <charset val="128"/>
    </font>
    <font>
      <sz val="12"/>
      <name val="ＭＳ Ｐゴシック"/>
      <family val="3"/>
      <charset val="128"/>
    </font>
    <font>
      <sz val="12"/>
      <name val="ＭＳ 明朝"/>
      <family val="1"/>
      <charset val="128"/>
    </font>
    <font>
      <sz val="10"/>
      <color indexed="9"/>
      <name val="ＭＳ Ｐゴシック"/>
      <family val="3"/>
      <charset val="128"/>
    </font>
    <font>
      <strike/>
      <sz val="10"/>
      <name val="ＭＳ Ｐゴシック"/>
      <family val="3"/>
      <charset val="128"/>
    </font>
    <font>
      <sz val="8"/>
      <color indexed="10"/>
      <name val="ＭＳ Ｐゴシック"/>
      <family val="3"/>
      <charset val="128"/>
    </font>
    <font>
      <sz val="8"/>
      <name val="ＭＳ Ｐゴシック"/>
      <family val="3"/>
      <charset val="128"/>
    </font>
    <font>
      <sz val="9"/>
      <name val="ＭＳ Ｐ明朝"/>
      <family val="1"/>
      <charset val="128"/>
    </font>
    <font>
      <sz val="10"/>
      <color theme="1"/>
      <name val="ＭＳ Ｐゴシック"/>
      <family val="3"/>
      <charset val="128"/>
    </font>
    <font>
      <b/>
      <sz val="14"/>
      <color indexed="8"/>
      <name val="ＭＳ Ｐゴシック"/>
      <family val="3"/>
      <charset val="128"/>
    </font>
    <font>
      <sz val="9"/>
      <name val="ＭＳ Ｐゴシック"/>
      <family val="3"/>
      <charset val="128"/>
    </font>
    <font>
      <sz val="9"/>
      <color theme="1"/>
      <name val="ＭＳ Ｐゴシック"/>
      <family val="3"/>
      <charset val="128"/>
    </font>
    <font>
      <sz val="9"/>
      <name val="ＭＳ 明朝"/>
      <family val="1"/>
      <charset val="128"/>
    </font>
    <font>
      <sz val="9"/>
      <color theme="1"/>
      <name val="ＭＳ 明朝"/>
      <family val="1"/>
      <charset val="128"/>
    </font>
    <font>
      <sz val="10"/>
      <name val="ＭＳ 明朝"/>
      <family val="1"/>
      <charset val="128"/>
    </font>
    <font>
      <sz val="10"/>
      <color indexed="10"/>
      <name val="ＭＳ Ｐゴシック"/>
      <family val="3"/>
      <charset val="128"/>
    </font>
    <font>
      <sz val="8"/>
      <name val="ＭＳ 明朝"/>
      <family val="1"/>
      <charset val="128"/>
    </font>
    <font>
      <strike/>
      <sz val="9"/>
      <color indexed="10"/>
      <name val="ＭＳ 明朝"/>
      <family val="1"/>
      <charset val="128"/>
    </font>
    <font>
      <sz val="8"/>
      <name val="ＭＳ Ｐ明朝"/>
      <family val="1"/>
      <charset val="128"/>
    </font>
    <font>
      <sz val="11"/>
      <name val="ＭＳ 明朝"/>
      <family val="1"/>
      <charset val="128"/>
    </font>
    <font>
      <sz val="10.5"/>
      <name val="ＭＳ 明朝"/>
      <family val="1"/>
      <charset val="128"/>
    </font>
  </fonts>
  <fills count="7">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rgb="FF00B050"/>
        <bgColor indexed="64"/>
      </patternFill>
    </fill>
    <fill>
      <patternFill patternType="solid">
        <fgColor indexed="22"/>
        <bgColor indexed="64"/>
      </patternFill>
    </fill>
    <fill>
      <patternFill patternType="solid">
        <fgColor indexed="4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alignment vertical="center"/>
    </xf>
  </cellStyleXfs>
  <cellXfs count="478">
    <xf numFmtId="0" fontId="0" fillId="0" borderId="0" xfId="0">
      <alignment vertical="center"/>
    </xf>
    <xf numFmtId="0" fontId="1" fillId="0" borderId="0" xfId="1" applyFont="1">
      <alignment vertical="center"/>
    </xf>
    <xf numFmtId="0" fontId="1" fillId="0" borderId="0" xfId="1" applyFont="1" applyAlignment="1">
      <alignment vertical="center"/>
    </xf>
    <xf numFmtId="0" fontId="4" fillId="0" borderId="0" xfId="1" applyFont="1" applyAlignment="1">
      <alignment horizontal="centerContinuous" vertical="center"/>
    </xf>
    <xf numFmtId="0" fontId="1" fillId="0" borderId="0" xfId="1" applyFont="1" applyAlignment="1">
      <alignment horizontal="centerContinuous" vertical="center"/>
    </xf>
    <xf numFmtId="0" fontId="1" fillId="0" borderId="0" xfId="1" applyFont="1" applyBorder="1">
      <alignment vertical="center"/>
    </xf>
    <xf numFmtId="0" fontId="1" fillId="0" borderId="1" xfId="1" applyFont="1" applyBorder="1" applyAlignment="1">
      <alignment horizontal="center" vertical="center"/>
    </xf>
    <xf numFmtId="0" fontId="1" fillId="0" borderId="0" xfId="1" applyFont="1" applyBorder="1" applyAlignment="1">
      <alignment horizontal="center" vertical="center"/>
    </xf>
    <xf numFmtId="0" fontId="9" fillId="0" borderId="0" xfId="2" applyBorder="1" applyAlignment="1">
      <alignment vertical="center"/>
    </xf>
    <xf numFmtId="0" fontId="11" fillId="0" borderId="0" xfId="2" applyFont="1" applyBorder="1" applyAlignment="1">
      <alignment vertical="center"/>
    </xf>
    <xf numFmtId="0" fontId="1" fillId="0" borderId="0" xfId="1" applyFont="1" applyBorder="1" applyAlignment="1">
      <alignment vertical="center"/>
    </xf>
    <xf numFmtId="0" fontId="12" fillId="0" borderId="2" xfId="1" applyFont="1" applyBorder="1">
      <alignment vertical="center"/>
    </xf>
    <xf numFmtId="0" fontId="13" fillId="0" borderId="2" xfId="1" applyFont="1" applyBorder="1">
      <alignment vertical="center"/>
    </xf>
    <xf numFmtId="0" fontId="1" fillId="0" borderId="2" xfId="1" applyFont="1" applyBorder="1">
      <alignment vertical="center"/>
    </xf>
    <xf numFmtId="0" fontId="4" fillId="0" borderId="0" xfId="1" applyFont="1">
      <alignment vertical="center"/>
    </xf>
    <xf numFmtId="0" fontId="13" fillId="0" borderId="0" xfId="1" applyFont="1" applyAlignment="1">
      <alignment horizontal="right" vertical="center"/>
    </xf>
    <xf numFmtId="0" fontId="14" fillId="0" borderId="0" xfId="1" applyFont="1" applyAlignment="1">
      <alignment vertical="center"/>
    </xf>
    <xf numFmtId="0" fontId="14" fillId="0" borderId="0" xfId="1" applyFont="1">
      <alignment vertical="center"/>
    </xf>
    <xf numFmtId="0" fontId="15" fillId="0" borderId="3" xfId="1" applyFont="1" applyFill="1" applyBorder="1" applyAlignment="1">
      <alignment horizontal="right" vertical="center"/>
    </xf>
    <xf numFmtId="0" fontId="1" fillId="0" borderId="3" xfId="1" applyFont="1" applyFill="1" applyBorder="1" applyAlignment="1">
      <alignment horizontal="right" vertical="center"/>
    </xf>
    <xf numFmtId="0" fontId="16" fillId="0" borderId="0" xfId="1" applyFont="1" applyAlignment="1">
      <alignment horizontal="left" vertical="center" wrapText="1"/>
    </xf>
    <xf numFmtId="0" fontId="12" fillId="0" borderId="0" xfId="1" applyFont="1">
      <alignment vertical="center"/>
    </xf>
    <xf numFmtId="0" fontId="13" fillId="0" borderId="0" xfId="1" applyFont="1">
      <alignment vertical="center"/>
    </xf>
    <xf numFmtId="0" fontId="18" fillId="0" borderId="0" xfId="1" applyFont="1" applyAlignment="1">
      <alignment horizontal="center" wrapText="1"/>
    </xf>
    <xf numFmtId="0" fontId="1" fillId="0" borderId="10" xfId="1" applyFont="1" applyBorder="1" applyAlignment="1">
      <alignment horizontal="center" vertical="center" wrapText="1"/>
    </xf>
    <xf numFmtId="0" fontId="1" fillId="0" borderId="0" xfId="1" applyFont="1" applyAlignment="1">
      <alignment horizontal="center" vertical="center"/>
    </xf>
    <xf numFmtId="0" fontId="19" fillId="2" borderId="3" xfId="1" applyFont="1" applyFill="1" applyBorder="1" applyAlignment="1">
      <alignment vertical="center"/>
    </xf>
    <xf numFmtId="0" fontId="1" fillId="2" borderId="4" xfId="1" applyFont="1" applyFill="1" applyBorder="1" applyAlignment="1">
      <alignment vertical="center"/>
    </xf>
    <xf numFmtId="0" fontId="1" fillId="2" borderId="4" xfId="1" applyFont="1" applyFill="1" applyBorder="1" applyAlignment="1">
      <alignment vertical="top"/>
    </xf>
    <xf numFmtId="0" fontId="21" fillId="2" borderId="4" xfId="1" applyFont="1" applyFill="1" applyBorder="1">
      <alignment vertical="center"/>
    </xf>
    <xf numFmtId="0" fontId="21" fillId="2" borderId="4" xfId="1" applyFont="1" applyFill="1" applyBorder="1" applyAlignment="1">
      <alignment vertical="center"/>
    </xf>
    <xf numFmtId="0" fontId="21" fillId="2" borderId="5" xfId="1" applyFont="1" applyFill="1" applyBorder="1">
      <alignment vertical="center"/>
    </xf>
    <xf numFmtId="0" fontId="22" fillId="0" borderId="12" xfId="1" applyFont="1" applyFill="1" applyBorder="1" applyAlignment="1">
      <alignment horizontal="right" vertical="center"/>
    </xf>
    <xf numFmtId="0" fontId="22" fillId="0" borderId="12" xfId="1" applyFont="1" applyFill="1" applyBorder="1" applyAlignment="1">
      <alignment vertical="center"/>
    </xf>
    <xf numFmtId="0" fontId="19" fillId="0" borderId="12" xfId="1" applyFont="1" applyBorder="1" applyAlignment="1">
      <alignment horizontal="left" vertical="center"/>
    </xf>
    <xf numFmtId="0" fontId="1" fillId="0" borderId="1" xfId="1" applyFont="1" applyBorder="1">
      <alignment vertical="center"/>
    </xf>
    <xf numFmtId="0" fontId="14" fillId="0" borderId="1" xfId="1" applyFont="1" applyBorder="1" applyAlignment="1">
      <alignment vertical="center"/>
    </xf>
    <xf numFmtId="0" fontId="21" fillId="0" borderId="0" xfId="1" applyFont="1" applyBorder="1" applyAlignment="1">
      <alignment horizontal="left" vertical="center"/>
    </xf>
    <xf numFmtId="0" fontId="1" fillId="0" borderId="1" xfId="1" applyFont="1" applyBorder="1" applyAlignment="1">
      <alignment vertical="center"/>
    </xf>
    <xf numFmtId="0" fontId="22" fillId="0" borderId="17" xfId="1" applyFont="1" applyFill="1" applyBorder="1" applyAlignment="1">
      <alignment horizontal="right" vertical="center"/>
    </xf>
    <xf numFmtId="0" fontId="22" fillId="0" borderId="17" xfId="1" applyFont="1" applyFill="1" applyBorder="1" applyAlignment="1">
      <alignment vertical="center"/>
    </xf>
    <xf numFmtId="0" fontId="19" fillId="0" borderId="17" xfId="1" applyFont="1" applyBorder="1" applyAlignment="1">
      <alignment horizontal="left" vertical="center"/>
    </xf>
    <xf numFmtId="0" fontId="14" fillId="0" borderId="1" xfId="1" applyFont="1" applyBorder="1">
      <alignment vertical="center"/>
    </xf>
    <xf numFmtId="0" fontId="19" fillId="0" borderId="24" xfId="1" applyFont="1" applyBorder="1" applyAlignment="1">
      <alignment horizontal="center" vertical="center"/>
    </xf>
    <xf numFmtId="0" fontId="19" fillId="0" borderId="22" xfId="1" applyFont="1" applyBorder="1" applyAlignment="1">
      <alignment horizontal="center" vertical="center"/>
    </xf>
    <xf numFmtId="0" fontId="19" fillId="0" borderId="23" xfId="1" applyFont="1" applyBorder="1" applyAlignment="1">
      <alignment horizontal="center" vertical="center"/>
    </xf>
    <xf numFmtId="0" fontId="1" fillId="0" borderId="25" xfId="1" applyFont="1" applyBorder="1" applyAlignment="1">
      <alignment horizontal="center" vertical="center"/>
    </xf>
    <xf numFmtId="0" fontId="19" fillId="0" borderId="26" xfId="1" applyFont="1" applyBorder="1" applyAlignment="1">
      <alignment vertical="center"/>
    </xf>
    <xf numFmtId="0" fontId="22" fillId="0" borderId="22" xfId="1" applyFont="1" applyFill="1" applyBorder="1" applyAlignment="1">
      <alignment horizontal="right" vertical="center"/>
    </xf>
    <xf numFmtId="0" fontId="22" fillId="0" borderId="22" xfId="1" applyFont="1" applyFill="1" applyBorder="1" applyAlignment="1">
      <alignment vertical="center"/>
    </xf>
    <xf numFmtId="0" fontId="19" fillId="0" borderId="23" xfId="1" applyFont="1" applyBorder="1" applyAlignment="1">
      <alignment horizontal="left" vertical="center"/>
    </xf>
    <xf numFmtId="0" fontId="19" fillId="0" borderId="18" xfId="1" applyFont="1" applyBorder="1" applyAlignment="1">
      <alignment horizontal="left" vertical="center"/>
    </xf>
    <xf numFmtId="0" fontId="19" fillId="0" borderId="16" xfId="1" applyFont="1" applyBorder="1" applyAlignment="1">
      <alignment vertical="center"/>
    </xf>
    <xf numFmtId="0" fontId="19" fillId="0" borderId="0" xfId="1" applyFont="1" applyBorder="1" applyAlignment="1">
      <alignment vertical="center"/>
    </xf>
    <xf numFmtId="0" fontId="19" fillId="0" borderId="28" xfId="1" applyFont="1" applyBorder="1" applyAlignment="1">
      <alignment vertical="center"/>
    </xf>
    <xf numFmtId="0" fontId="19" fillId="0" borderId="29" xfId="1" applyFont="1" applyBorder="1" applyAlignment="1">
      <alignment horizontal="left" vertical="center"/>
    </xf>
    <xf numFmtId="0" fontId="19" fillId="0" borderId="30" xfId="1" applyFont="1" applyBorder="1" applyAlignment="1">
      <alignment horizontal="left" vertical="center"/>
    </xf>
    <xf numFmtId="0" fontId="19" fillId="0" borderId="30" xfId="1" applyFont="1" applyFill="1" applyBorder="1" applyAlignment="1">
      <alignment horizontal="left" vertical="center"/>
    </xf>
    <xf numFmtId="0" fontId="1" fillId="0" borderId="31" xfId="1" applyFont="1" applyBorder="1" applyAlignment="1">
      <alignment horizontal="center" vertical="center"/>
    </xf>
    <xf numFmtId="0" fontId="22" fillId="0" borderId="2" xfId="1" applyFont="1" applyFill="1" applyBorder="1" applyAlignment="1">
      <alignment horizontal="right" vertical="center"/>
    </xf>
    <xf numFmtId="0" fontId="22" fillId="0" borderId="2" xfId="1" applyFont="1" applyFill="1" applyBorder="1" applyAlignment="1">
      <alignment vertical="center"/>
    </xf>
    <xf numFmtId="0" fontId="19" fillId="0" borderId="33" xfId="1" applyFont="1" applyBorder="1" applyAlignment="1">
      <alignment horizontal="left" vertical="center"/>
    </xf>
    <xf numFmtId="0" fontId="19" fillId="4" borderId="3" xfId="1" applyFont="1" applyFill="1" applyBorder="1" applyAlignment="1">
      <alignment vertical="center"/>
    </xf>
    <xf numFmtId="0" fontId="1" fillId="4" borderId="4" xfId="1" applyFont="1" applyFill="1" applyBorder="1" applyAlignment="1">
      <alignment vertical="center"/>
    </xf>
    <xf numFmtId="0" fontId="1" fillId="4" borderId="4" xfId="1" applyFont="1" applyFill="1" applyBorder="1" applyAlignment="1">
      <alignment vertical="top"/>
    </xf>
    <xf numFmtId="0" fontId="21" fillId="4" borderId="4" xfId="1" applyFont="1" applyFill="1" applyBorder="1">
      <alignment vertical="center"/>
    </xf>
    <xf numFmtId="0" fontId="21" fillId="4" borderId="4" xfId="1" applyFont="1" applyFill="1" applyBorder="1" applyAlignment="1">
      <alignment vertical="center"/>
    </xf>
    <xf numFmtId="0" fontId="21" fillId="4" borderId="5" xfId="1" applyFont="1" applyFill="1" applyBorder="1">
      <alignment vertical="center"/>
    </xf>
    <xf numFmtId="0" fontId="1" fillId="5" borderId="3" xfId="1" applyFont="1" applyFill="1" applyBorder="1" applyAlignment="1">
      <alignment vertical="center"/>
    </xf>
    <xf numFmtId="0" fontId="1" fillId="5" borderId="4" xfId="1" applyFont="1" applyFill="1" applyBorder="1" applyAlignment="1">
      <alignment vertical="center"/>
    </xf>
    <xf numFmtId="0" fontId="1" fillId="5" borderId="4" xfId="1" applyFont="1" applyFill="1" applyBorder="1" applyAlignment="1">
      <alignment vertical="top"/>
    </xf>
    <xf numFmtId="0" fontId="21" fillId="5" borderId="4" xfId="1" applyFont="1" applyFill="1" applyBorder="1">
      <alignment vertical="center"/>
    </xf>
    <xf numFmtId="0" fontId="21" fillId="5" borderId="4" xfId="1" applyFont="1" applyFill="1" applyBorder="1" applyAlignment="1">
      <alignment vertical="center"/>
    </xf>
    <xf numFmtId="0" fontId="21" fillId="5" borderId="5" xfId="1" applyFont="1" applyFill="1" applyBorder="1">
      <alignment vertical="center"/>
    </xf>
    <xf numFmtId="0" fontId="21" fillId="0" borderId="12" xfId="1" applyFont="1" applyBorder="1" applyAlignment="1">
      <alignment horizontal="right" vertical="center"/>
    </xf>
    <xf numFmtId="0" fontId="21" fillId="0" borderId="12" xfId="1" applyFont="1" applyBorder="1" applyAlignment="1">
      <alignment horizontal="left" vertical="center"/>
    </xf>
    <xf numFmtId="0" fontId="21" fillId="0" borderId="13" xfId="1" applyFont="1" applyBorder="1" applyAlignment="1">
      <alignment horizontal="left" vertical="center"/>
    </xf>
    <xf numFmtId="0" fontId="23" fillId="0" borderId="14" xfId="1" applyFont="1" applyBorder="1" applyAlignment="1">
      <alignment vertical="center"/>
    </xf>
    <xf numFmtId="0" fontId="23" fillId="0" borderId="12" xfId="1" applyFont="1" applyBorder="1" applyAlignment="1">
      <alignment vertical="center"/>
    </xf>
    <xf numFmtId="0" fontId="21" fillId="3" borderId="26" xfId="1" applyFont="1" applyFill="1" applyBorder="1" applyAlignment="1">
      <alignment horizontal="right" vertical="center" shrinkToFit="1"/>
    </xf>
    <xf numFmtId="0" fontId="23" fillId="3" borderId="27" xfId="1" applyFont="1" applyFill="1" applyBorder="1" applyAlignment="1">
      <alignment horizontal="right" vertical="center"/>
    </xf>
    <xf numFmtId="0" fontId="14" fillId="0" borderId="0" xfId="1" applyFont="1" applyBorder="1">
      <alignment vertical="center"/>
    </xf>
    <xf numFmtId="0" fontId="21" fillId="0" borderId="26" xfId="1" applyFont="1" applyBorder="1" applyAlignment="1">
      <alignment horizontal="right" vertical="center"/>
    </xf>
    <xf numFmtId="0" fontId="21" fillId="0" borderId="0" xfId="1" applyFont="1" applyBorder="1" applyAlignment="1">
      <alignment horizontal="right" vertical="center"/>
    </xf>
    <xf numFmtId="0" fontId="21" fillId="0" borderId="28" xfId="1" applyFont="1" applyBorder="1" applyAlignment="1">
      <alignment horizontal="left" vertical="center"/>
    </xf>
    <xf numFmtId="0" fontId="23" fillId="0" borderId="27" xfId="1" applyFont="1" applyFill="1" applyBorder="1" applyAlignment="1">
      <alignment horizontal="right" vertical="center"/>
    </xf>
    <xf numFmtId="0" fontId="23" fillId="0" borderId="0" xfId="1" applyFont="1" applyBorder="1" applyAlignment="1">
      <alignment vertical="center"/>
    </xf>
    <xf numFmtId="0" fontId="24" fillId="0" borderId="0" xfId="1" applyFont="1" applyBorder="1" applyAlignment="1">
      <alignment vertical="center"/>
    </xf>
    <xf numFmtId="0" fontId="1" fillId="0" borderId="0" xfId="1" applyFont="1" applyBorder="1" applyAlignment="1">
      <alignment vertical="center" shrinkToFit="1"/>
    </xf>
    <xf numFmtId="0" fontId="14" fillId="0" borderId="0" xfId="1" applyFont="1" applyBorder="1" applyAlignment="1">
      <alignment vertical="center"/>
    </xf>
    <xf numFmtId="0" fontId="21" fillId="0" borderId="26" xfId="1" applyFont="1" applyBorder="1" applyAlignment="1">
      <alignment horizontal="right" vertical="center" shrinkToFit="1"/>
    </xf>
    <xf numFmtId="0" fontId="21" fillId="0" borderId="0" xfId="1" applyFont="1" applyBorder="1" applyAlignment="1">
      <alignment horizontal="left" vertical="center" shrinkToFit="1"/>
    </xf>
    <xf numFmtId="0" fontId="21" fillId="0" borderId="0" xfId="1" applyFont="1" applyBorder="1" applyAlignment="1">
      <alignment horizontal="right" vertical="center" shrinkToFit="1"/>
    </xf>
    <xf numFmtId="0" fontId="21" fillId="0" borderId="28" xfId="1" applyFont="1" applyBorder="1" applyAlignment="1">
      <alignment horizontal="left" vertical="center" shrinkToFit="1"/>
    </xf>
    <xf numFmtId="0" fontId="23" fillId="0" borderId="0" xfId="1" applyFont="1" applyFill="1" applyBorder="1" applyAlignment="1">
      <alignment vertical="center"/>
    </xf>
    <xf numFmtId="0" fontId="23" fillId="0" borderId="27" xfId="1" applyFont="1" applyBorder="1" applyAlignment="1">
      <alignment vertical="center"/>
    </xf>
    <xf numFmtId="0" fontId="1" fillId="0" borderId="40" xfId="1" applyFont="1" applyBorder="1" applyAlignment="1">
      <alignment vertical="center" wrapText="1"/>
    </xf>
    <xf numFmtId="0" fontId="21" fillId="0" borderId="26" xfId="1" applyFont="1" applyFill="1" applyBorder="1" applyAlignment="1">
      <alignment horizontal="right" vertical="center"/>
    </xf>
    <xf numFmtId="0" fontId="21" fillId="0" borderId="0" xfId="1" applyFont="1" applyFill="1" applyBorder="1" applyAlignment="1">
      <alignment horizontal="right" vertical="center"/>
    </xf>
    <xf numFmtId="0" fontId="21" fillId="0" borderId="0" xfId="1" applyFont="1" applyFill="1" applyBorder="1" applyAlignment="1">
      <alignment horizontal="left" vertical="center"/>
    </xf>
    <xf numFmtId="0" fontId="21" fillId="0" borderId="28" xfId="1" applyFont="1" applyFill="1" applyBorder="1" applyAlignment="1">
      <alignment horizontal="left" vertical="center"/>
    </xf>
    <xf numFmtId="0" fontId="23" fillId="3" borderId="29" xfId="1" applyFont="1" applyFill="1" applyBorder="1" applyAlignment="1">
      <alignment horizontal="right" vertical="center"/>
    </xf>
    <xf numFmtId="0" fontId="23" fillId="3" borderId="30" xfId="1" applyFont="1" applyFill="1" applyBorder="1" applyAlignment="1">
      <alignment horizontal="right" vertical="center"/>
    </xf>
    <xf numFmtId="0" fontId="23" fillId="0" borderId="30" xfId="1" applyFont="1" applyFill="1" applyBorder="1" applyAlignment="1">
      <alignment vertical="center" shrinkToFit="1"/>
    </xf>
    <xf numFmtId="0" fontId="23" fillId="0" borderId="42" xfId="1" applyFont="1" applyFill="1" applyBorder="1" applyAlignment="1">
      <alignment vertical="center" shrinkToFit="1"/>
    </xf>
    <xf numFmtId="0" fontId="23" fillId="0" borderId="41" xfId="1" applyFont="1" applyBorder="1" applyAlignment="1">
      <alignment vertical="center" wrapText="1"/>
    </xf>
    <xf numFmtId="0" fontId="14" fillId="0" borderId="0" xfId="1" applyFont="1" applyBorder="1" applyAlignment="1">
      <alignment vertical="center" shrinkToFit="1"/>
    </xf>
    <xf numFmtId="0" fontId="21" fillId="0" borderId="0" xfId="1" applyFont="1" applyFill="1" applyBorder="1" applyAlignment="1">
      <alignment horizontal="left" vertical="center" shrinkToFit="1"/>
    </xf>
    <xf numFmtId="0" fontId="21" fillId="0" borderId="28" xfId="1" applyFont="1" applyFill="1" applyBorder="1" applyAlignment="1">
      <alignment horizontal="left" vertical="center" shrinkToFit="1"/>
    </xf>
    <xf numFmtId="0" fontId="21" fillId="0" borderId="0" xfId="1" applyFont="1" applyFill="1" applyBorder="1" applyAlignment="1">
      <alignment horizontal="right" vertical="center" shrinkToFit="1"/>
    </xf>
    <xf numFmtId="0" fontId="23" fillId="3" borderId="24" xfId="1" applyFont="1" applyFill="1" applyBorder="1" applyAlignment="1">
      <alignment horizontal="right" vertical="center"/>
    </xf>
    <xf numFmtId="0" fontId="23" fillId="3" borderId="22" xfId="1" applyFont="1" applyFill="1" applyBorder="1" applyAlignment="1">
      <alignment horizontal="right" vertical="center"/>
    </xf>
    <xf numFmtId="0" fontId="23" fillId="0" borderId="22" xfId="1" applyFont="1" applyFill="1" applyBorder="1" applyAlignment="1">
      <alignment vertical="center" shrinkToFit="1"/>
    </xf>
    <xf numFmtId="0" fontId="23" fillId="0" borderId="23" xfId="1" applyFont="1" applyFill="1" applyBorder="1" applyAlignment="1">
      <alignment vertical="center" shrinkToFit="1"/>
    </xf>
    <xf numFmtId="0" fontId="23" fillId="0" borderId="44" xfId="1" applyFont="1" applyBorder="1" applyAlignment="1">
      <alignment vertical="center" wrapText="1"/>
    </xf>
    <xf numFmtId="0" fontId="21" fillId="3" borderId="12" xfId="1" applyFont="1" applyFill="1" applyBorder="1" applyAlignment="1">
      <alignment horizontal="right" vertical="center"/>
    </xf>
    <xf numFmtId="0" fontId="17" fillId="0" borderId="13" xfId="1" applyFont="1" applyFill="1" applyBorder="1" applyAlignment="1">
      <alignment horizontal="right" vertical="top"/>
    </xf>
    <xf numFmtId="0" fontId="1" fillId="0" borderId="1" xfId="1" applyFont="1" applyBorder="1" applyAlignment="1">
      <alignment vertical="center" shrinkToFit="1"/>
    </xf>
    <xf numFmtId="0" fontId="21" fillId="3" borderId="0" xfId="1" applyFont="1" applyFill="1" applyBorder="1" applyAlignment="1">
      <alignment horizontal="right" vertical="center"/>
    </xf>
    <xf numFmtId="0" fontId="13" fillId="0" borderId="0" xfId="1" applyFont="1" applyBorder="1" applyAlignment="1">
      <alignment horizontal="center" vertical="center"/>
    </xf>
    <xf numFmtId="0" fontId="1" fillId="0" borderId="27" xfId="1" applyFont="1" applyBorder="1" applyAlignment="1">
      <alignment vertical="center" wrapText="1"/>
    </xf>
    <xf numFmtId="0" fontId="23" fillId="0" borderId="27" xfId="1" applyFont="1" applyFill="1" applyBorder="1" applyAlignment="1">
      <alignment vertical="center"/>
    </xf>
    <xf numFmtId="0" fontId="23" fillId="0" borderId="28" xfId="1" applyFont="1" applyBorder="1" applyAlignment="1">
      <alignment vertical="center"/>
    </xf>
    <xf numFmtId="176" fontId="26" fillId="0" borderId="0" xfId="1" applyNumberFormat="1" applyFont="1" applyAlignment="1"/>
    <xf numFmtId="0" fontId="14" fillId="0" borderId="0" xfId="1" quotePrefix="1" applyFont="1" applyAlignment="1">
      <alignment horizontal="right" vertical="top"/>
    </xf>
    <xf numFmtId="0" fontId="14" fillId="0" borderId="0" xfId="1" applyFont="1" applyBorder="1" applyAlignment="1">
      <alignment horizontal="right" vertical="center"/>
    </xf>
    <xf numFmtId="0" fontId="14" fillId="0" borderId="0" xfId="1" applyFont="1" applyAlignment="1">
      <alignment horizontal="right" vertical="center"/>
    </xf>
    <xf numFmtId="0" fontId="14" fillId="0" borderId="1" xfId="1" applyFont="1" applyBorder="1" applyAlignment="1">
      <alignment vertical="center" shrinkToFit="1"/>
    </xf>
    <xf numFmtId="0" fontId="1" fillId="0" borderId="32" xfId="1" applyFont="1" applyBorder="1" applyAlignment="1">
      <alignment vertical="center" wrapText="1"/>
    </xf>
    <xf numFmtId="0" fontId="1" fillId="0" borderId="36" xfId="1" applyFont="1" applyBorder="1" applyAlignment="1">
      <alignment vertical="center" wrapText="1"/>
    </xf>
    <xf numFmtId="0" fontId="21" fillId="0" borderId="2" xfId="1" applyFont="1" applyBorder="1" applyAlignment="1">
      <alignment horizontal="left" vertical="center"/>
    </xf>
    <xf numFmtId="0" fontId="21" fillId="0" borderId="33" xfId="1" applyFont="1" applyBorder="1" applyAlignment="1">
      <alignment horizontal="left" vertical="center"/>
    </xf>
    <xf numFmtId="0" fontId="23" fillId="0" borderId="32" xfId="1" applyFont="1" applyBorder="1" applyAlignment="1">
      <alignment vertical="center"/>
    </xf>
    <xf numFmtId="0" fontId="23" fillId="0" borderId="2" xfId="1" applyFont="1" applyBorder="1" applyAlignment="1">
      <alignment vertical="center"/>
    </xf>
    <xf numFmtId="0" fontId="21" fillId="3" borderId="12" xfId="1" applyFont="1" applyFill="1" applyBorder="1" applyAlignment="1">
      <alignment horizontal="right" vertical="center" shrinkToFit="1"/>
    </xf>
    <xf numFmtId="0" fontId="21" fillId="0" borderId="12" xfId="1" applyFont="1" applyFill="1" applyBorder="1" applyAlignment="1">
      <alignment horizontal="left" vertical="center"/>
    </xf>
    <xf numFmtId="0" fontId="21" fillId="0" borderId="13" xfId="1" applyFont="1" applyFill="1" applyBorder="1" applyAlignment="1">
      <alignment horizontal="left" vertical="center"/>
    </xf>
    <xf numFmtId="0" fontId="23" fillId="0" borderId="14" xfId="1" applyFont="1" applyFill="1" applyBorder="1" applyAlignment="1">
      <alignment vertical="center"/>
    </xf>
    <xf numFmtId="0" fontId="23" fillId="0" borderId="12" xfId="1" applyFont="1" applyFill="1" applyBorder="1" applyAlignment="1">
      <alignment vertical="center"/>
    </xf>
    <xf numFmtId="0" fontId="21" fillId="3" borderId="0" xfId="1" applyFont="1" applyFill="1" applyBorder="1" applyAlignment="1">
      <alignment horizontal="right" vertical="center" shrinkToFit="1"/>
    </xf>
    <xf numFmtId="0" fontId="21" fillId="3" borderId="17" xfId="1" applyFont="1" applyFill="1" applyBorder="1" applyAlignment="1">
      <alignment horizontal="right" vertical="center" shrinkToFit="1"/>
    </xf>
    <xf numFmtId="0" fontId="21" fillId="0" borderId="17" xfId="1" applyFont="1" applyFill="1" applyBorder="1" applyAlignment="1">
      <alignment horizontal="left" vertical="center"/>
    </xf>
    <xf numFmtId="0" fontId="21" fillId="0" borderId="18" xfId="1" applyFont="1" applyFill="1" applyBorder="1" applyAlignment="1">
      <alignment horizontal="left" vertical="center"/>
    </xf>
    <xf numFmtId="0" fontId="23" fillId="0" borderId="19" xfId="1" applyFont="1" applyFill="1" applyBorder="1" applyAlignment="1">
      <alignment vertical="center"/>
    </xf>
    <xf numFmtId="0" fontId="23" fillId="0" borderId="17" xfId="1" applyFont="1" applyFill="1" applyBorder="1" applyAlignment="1">
      <alignment vertical="center"/>
    </xf>
    <xf numFmtId="0" fontId="1" fillId="0" borderId="1" xfId="1" applyFont="1" applyBorder="1" applyAlignment="1">
      <alignment horizontal="center" vertical="center" wrapText="1"/>
    </xf>
    <xf numFmtId="0" fontId="21" fillId="0" borderId="30" xfId="1" applyFont="1" applyFill="1" applyBorder="1" applyAlignment="1">
      <alignment horizontal="left" vertical="center"/>
    </xf>
    <xf numFmtId="0" fontId="21" fillId="0" borderId="42" xfId="1" applyFont="1" applyFill="1" applyBorder="1" applyAlignment="1">
      <alignment horizontal="left" vertical="center"/>
    </xf>
    <xf numFmtId="0" fontId="23" fillId="0" borderId="29" xfId="1" applyFont="1" applyFill="1" applyBorder="1" applyAlignment="1">
      <alignment vertical="center"/>
    </xf>
    <xf numFmtId="0" fontId="23" fillId="0" borderId="30" xfId="1" applyFont="1" applyFill="1" applyBorder="1" applyAlignment="1">
      <alignment vertical="center"/>
    </xf>
    <xf numFmtId="0" fontId="23" fillId="0" borderId="41" xfId="1" applyFont="1" applyFill="1" applyBorder="1" applyAlignment="1">
      <alignment vertical="center" wrapText="1"/>
    </xf>
    <xf numFmtId="0" fontId="23" fillId="0" borderId="24" xfId="1" applyFont="1" applyFill="1" applyBorder="1" applyAlignment="1">
      <alignment vertical="center"/>
    </xf>
    <xf numFmtId="0" fontId="23" fillId="0" borderId="22" xfId="1" applyFont="1" applyFill="1" applyBorder="1" applyAlignment="1">
      <alignment vertical="center"/>
    </xf>
    <xf numFmtId="0" fontId="23" fillId="0" borderId="22" xfId="1" applyFont="1" applyFill="1" applyBorder="1" applyAlignment="1">
      <alignment horizontal="right" vertical="center"/>
    </xf>
    <xf numFmtId="0" fontId="25" fillId="0" borderId="22" xfId="1" applyFont="1" applyFill="1" applyBorder="1" applyAlignment="1">
      <alignment vertical="center"/>
    </xf>
    <xf numFmtId="0" fontId="17" fillId="0" borderId="23" xfId="1" applyFont="1" applyFill="1" applyBorder="1" applyAlignment="1">
      <alignment horizontal="right" vertical="top"/>
    </xf>
    <xf numFmtId="0" fontId="1" fillId="0" borderId="0" xfId="1" applyFont="1" applyFill="1">
      <alignment vertical="center"/>
    </xf>
    <xf numFmtId="0" fontId="23" fillId="0" borderId="28" xfId="1" applyFont="1" applyFill="1" applyBorder="1" applyAlignment="1">
      <alignment vertical="center"/>
    </xf>
    <xf numFmtId="178" fontId="14" fillId="0" borderId="1" xfId="1" applyNumberFormat="1" applyFont="1" applyBorder="1" applyAlignment="1">
      <alignment horizontal="left" vertical="center"/>
    </xf>
    <xf numFmtId="0" fontId="23" fillId="0" borderId="28" xfId="1" applyFont="1" applyFill="1" applyBorder="1" applyAlignment="1">
      <alignment vertical="center" shrinkToFit="1"/>
    </xf>
    <xf numFmtId="0" fontId="23" fillId="0" borderId="18" xfId="1" applyFont="1" applyFill="1" applyBorder="1" applyAlignment="1">
      <alignment vertical="center"/>
    </xf>
    <xf numFmtId="0" fontId="21" fillId="3" borderId="22" xfId="1" applyFont="1" applyFill="1" applyBorder="1" applyAlignment="1">
      <alignment horizontal="right" vertical="center"/>
    </xf>
    <xf numFmtId="0" fontId="23" fillId="0" borderId="22" xfId="1" applyFont="1" applyBorder="1" applyAlignment="1">
      <alignment vertical="center"/>
    </xf>
    <xf numFmtId="0" fontId="21" fillId="3" borderId="17" xfId="1" applyFont="1" applyFill="1" applyBorder="1" applyAlignment="1">
      <alignment horizontal="right" vertical="center"/>
    </xf>
    <xf numFmtId="0" fontId="23" fillId="0" borderId="17" xfId="1" applyFont="1" applyBorder="1" applyAlignment="1">
      <alignment vertical="center"/>
    </xf>
    <xf numFmtId="0" fontId="23" fillId="0" borderId="24" xfId="1" applyFont="1" applyBorder="1" applyAlignment="1">
      <alignment vertical="center"/>
    </xf>
    <xf numFmtId="0" fontId="23" fillId="0" borderId="19" xfId="1" applyFont="1" applyBorder="1" applyAlignment="1">
      <alignment vertical="center"/>
    </xf>
    <xf numFmtId="0" fontId="21" fillId="0" borderId="22" xfId="1" applyFont="1" applyFill="1" applyBorder="1" applyAlignment="1">
      <alignment horizontal="right" vertical="center"/>
    </xf>
    <xf numFmtId="0" fontId="21" fillId="0" borderId="22" xfId="1" applyFont="1" applyBorder="1" applyAlignment="1">
      <alignment horizontal="left" vertical="center" shrinkToFit="1"/>
    </xf>
    <xf numFmtId="0" fontId="21" fillId="0" borderId="23" xfId="1" applyFont="1" applyBorder="1" applyAlignment="1">
      <alignment horizontal="left" vertical="center" shrinkToFit="1"/>
    </xf>
    <xf numFmtId="0" fontId="23" fillId="0" borderId="0" xfId="1" applyFont="1" applyFill="1" applyBorder="1" applyAlignment="1">
      <alignment vertical="center" shrinkToFit="1"/>
    </xf>
    <xf numFmtId="0" fontId="1" fillId="0" borderId="0" xfId="1" applyFont="1" applyFill="1" applyAlignment="1">
      <alignment vertical="center"/>
    </xf>
    <xf numFmtId="0" fontId="17" fillId="0" borderId="28" xfId="1" applyFont="1" applyFill="1" applyBorder="1" applyAlignment="1">
      <alignment horizontal="right" vertical="top"/>
    </xf>
    <xf numFmtId="0" fontId="21" fillId="0" borderId="26" xfId="1" applyFont="1" applyFill="1" applyBorder="1" applyAlignment="1">
      <alignment horizontal="left" vertical="center"/>
    </xf>
    <xf numFmtId="0" fontId="21" fillId="0" borderId="16" xfId="1" applyFont="1" applyFill="1" applyBorder="1" applyAlignment="1">
      <alignment horizontal="left" vertical="center"/>
    </xf>
    <xf numFmtId="0" fontId="21" fillId="0" borderId="22" xfId="1" applyFont="1" applyBorder="1" applyAlignment="1">
      <alignment horizontal="left" vertical="center"/>
    </xf>
    <xf numFmtId="0" fontId="21" fillId="0" borderId="23" xfId="1" applyFont="1" applyBorder="1" applyAlignment="1">
      <alignment horizontal="left" vertical="center"/>
    </xf>
    <xf numFmtId="0" fontId="21" fillId="3" borderId="2" xfId="1" applyFont="1" applyFill="1" applyBorder="1" applyAlignment="1">
      <alignment horizontal="right" vertical="center"/>
    </xf>
    <xf numFmtId="0" fontId="21" fillId="5" borderId="4" xfId="1" applyFont="1" applyFill="1" applyBorder="1" applyAlignment="1">
      <alignment horizontal="left" vertical="center" indent="1"/>
    </xf>
    <xf numFmtId="0" fontId="21" fillId="5" borderId="4" xfId="1" applyFont="1" applyFill="1" applyBorder="1" applyAlignment="1">
      <alignment horizontal="center" vertical="center"/>
    </xf>
    <xf numFmtId="0" fontId="21" fillId="5" borderId="5" xfId="1" applyFont="1" applyFill="1" applyBorder="1" applyAlignment="1">
      <alignment horizontal="center" vertical="center"/>
    </xf>
    <xf numFmtId="0" fontId="21" fillId="0" borderId="50" xfId="1" applyFont="1" applyFill="1" applyBorder="1" applyAlignment="1">
      <alignment horizontal="right" vertical="center" shrinkToFit="1"/>
    </xf>
    <xf numFmtId="0" fontId="21" fillId="0" borderId="30" xfId="1" applyFont="1" applyFill="1" applyBorder="1" applyAlignment="1">
      <alignment horizontal="left" vertical="center" shrinkToFit="1"/>
    </xf>
    <xf numFmtId="0" fontId="21" fillId="0" borderId="30" xfId="1" applyFont="1" applyFill="1" applyBorder="1" applyAlignment="1">
      <alignment horizontal="right" vertical="center" shrinkToFit="1"/>
    </xf>
    <xf numFmtId="0" fontId="21" fillId="0" borderId="42" xfId="1" applyFont="1" applyFill="1" applyBorder="1" applyAlignment="1">
      <alignment horizontal="left" vertical="center" shrinkToFit="1"/>
    </xf>
    <xf numFmtId="0" fontId="23" fillId="0" borderId="39" xfId="1" applyFont="1" applyFill="1" applyBorder="1" applyAlignment="1">
      <alignment vertical="center" wrapText="1"/>
    </xf>
    <xf numFmtId="0" fontId="21" fillId="0" borderId="22" xfId="1" applyFont="1" applyFill="1" applyBorder="1" applyAlignment="1">
      <alignment horizontal="right" vertical="center" shrinkToFit="1"/>
    </xf>
    <xf numFmtId="0" fontId="21" fillId="0" borderId="22" xfId="1" applyFont="1" applyFill="1" applyBorder="1" applyAlignment="1">
      <alignment horizontal="left" vertical="center" shrinkToFit="1"/>
    </xf>
    <xf numFmtId="0" fontId="21" fillId="0" borderId="23" xfId="1" applyFont="1" applyFill="1" applyBorder="1" applyAlignment="1">
      <alignment horizontal="left" vertical="center" shrinkToFit="1"/>
    </xf>
    <xf numFmtId="0" fontId="21" fillId="3" borderId="22" xfId="1" applyFont="1" applyFill="1" applyBorder="1" applyAlignment="1">
      <alignment horizontal="right" vertical="center" shrinkToFit="1"/>
    </xf>
    <xf numFmtId="0" fontId="21" fillId="0" borderId="22" xfId="1" applyFont="1" applyFill="1" applyBorder="1" applyAlignment="1">
      <alignment horizontal="left" vertical="center"/>
    </xf>
    <xf numFmtId="0" fontId="1" fillId="0" borderId="22" xfId="1" applyFont="1" applyFill="1" applyBorder="1">
      <alignment vertical="center"/>
    </xf>
    <xf numFmtId="179" fontId="14" fillId="0" borderId="1" xfId="1" applyNumberFormat="1" applyFont="1" applyBorder="1" applyAlignment="1">
      <alignment horizontal="left" vertical="center"/>
    </xf>
    <xf numFmtId="0" fontId="23" fillId="0" borderId="17" xfId="1" applyFont="1" applyFill="1" applyBorder="1" applyAlignment="1">
      <alignment horizontal="right" vertical="center"/>
    </xf>
    <xf numFmtId="0" fontId="25" fillId="3" borderId="17" xfId="1" applyFont="1" applyFill="1" applyBorder="1" applyAlignment="1">
      <alignment vertical="center"/>
    </xf>
    <xf numFmtId="0" fontId="21" fillId="0" borderId="18" xfId="1" applyFont="1" applyBorder="1" applyAlignment="1">
      <alignment horizontal="left" vertical="center"/>
    </xf>
    <xf numFmtId="0" fontId="23" fillId="0" borderId="18" xfId="1" applyFont="1" applyBorder="1" applyAlignment="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21" fillId="0" borderId="21" xfId="1" applyFont="1" applyFill="1" applyBorder="1" applyAlignment="1">
      <alignment horizontal="left" vertical="center"/>
    </xf>
    <xf numFmtId="0" fontId="21" fillId="3" borderId="26" xfId="1" applyFont="1" applyFill="1" applyBorder="1" applyAlignment="1">
      <alignment horizontal="right" vertical="center"/>
    </xf>
    <xf numFmtId="0" fontId="28" fillId="0" borderId="27" xfId="1" applyFont="1" applyFill="1" applyBorder="1" applyAlignment="1">
      <alignment vertical="center" shrinkToFit="1"/>
    </xf>
    <xf numFmtId="0" fontId="25" fillId="0" borderId="0" xfId="1" applyFont="1" applyFill="1" applyBorder="1" applyAlignment="1">
      <alignment vertical="center"/>
    </xf>
    <xf numFmtId="0" fontId="14" fillId="0" borderId="22" xfId="1" applyFont="1" applyBorder="1">
      <alignment vertical="center"/>
    </xf>
    <xf numFmtId="0" fontId="23" fillId="0" borderId="19" xfId="1" applyFont="1" applyFill="1" applyBorder="1" applyAlignment="1">
      <alignment vertical="center" wrapText="1"/>
    </xf>
    <xf numFmtId="0" fontId="23" fillId="0" borderId="17" xfId="1" applyFont="1" applyFill="1" applyBorder="1" applyAlignment="1">
      <alignment vertical="center" wrapText="1"/>
    </xf>
    <xf numFmtId="0" fontId="25" fillId="0" borderId="17" xfId="1" applyFont="1" applyFill="1" applyBorder="1" applyAlignment="1">
      <alignment vertical="center"/>
    </xf>
    <xf numFmtId="0" fontId="23" fillId="0" borderId="24" xfId="1" applyFont="1" applyFill="1" applyBorder="1" applyAlignment="1">
      <alignment vertical="center" wrapText="1"/>
    </xf>
    <xf numFmtId="0" fontId="23" fillId="0" borderId="22" xfId="1" applyFont="1" applyFill="1" applyBorder="1" applyAlignment="1">
      <alignment vertical="center" wrapText="1"/>
    </xf>
    <xf numFmtId="0" fontId="17" fillId="0" borderId="28" xfId="1" applyFont="1" applyFill="1" applyBorder="1" applyAlignment="1">
      <alignment horizontal="right" vertical="center"/>
    </xf>
    <xf numFmtId="0" fontId="21" fillId="0" borderId="23" xfId="1" applyFont="1" applyFill="1" applyBorder="1" applyAlignment="1">
      <alignment horizontal="left" vertical="center"/>
    </xf>
    <xf numFmtId="0" fontId="21" fillId="0" borderId="2" xfId="1" applyFont="1" applyFill="1" applyBorder="1" applyAlignment="1">
      <alignment horizontal="right" vertical="center"/>
    </xf>
    <xf numFmtId="0" fontId="21" fillId="0" borderId="2" xfId="1" applyFont="1" applyFill="1" applyBorder="1" applyAlignment="1">
      <alignment horizontal="left" vertical="center"/>
    </xf>
    <xf numFmtId="0" fontId="23" fillId="0" borderId="23" xfId="1" applyFont="1" applyBorder="1" applyAlignment="1">
      <alignment vertical="center"/>
    </xf>
    <xf numFmtId="0" fontId="21" fillId="0" borderId="17" xfId="1" applyFont="1" applyBorder="1" applyAlignment="1">
      <alignment horizontal="left" vertical="center"/>
    </xf>
    <xf numFmtId="0" fontId="21" fillId="0" borderId="16" xfId="1" applyFont="1" applyFill="1" applyBorder="1" applyAlignment="1">
      <alignment horizontal="right" vertical="center"/>
    </xf>
    <xf numFmtId="0" fontId="29" fillId="0" borderId="0" xfId="1" applyFont="1" applyAlignment="1">
      <alignment horizontal="left" vertical="center" indent="1"/>
    </xf>
    <xf numFmtId="0" fontId="13" fillId="0" borderId="0" xfId="1" applyFont="1" applyBorder="1">
      <alignment vertical="center"/>
    </xf>
    <xf numFmtId="0" fontId="13" fillId="0" borderId="0" xfId="1" applyFont="1" applyBorder="1" applyAlignment="1">
      <alignment vertical="center"/>
    </xf>
    <xf numFmtId="0" fontId="30" fillId="0" borderId="55" xfId="1" applyFont="1" applyBorder="1" applyAlignment="1">
      <alignment horizontal="left" vertical="center"/>
    </xf>
    <xf numFmtId="0" fontId="31" fillId="0" borderId="0" xfId="1" applyFont="1" applyBorder="1" applyAlignment="1">
      <alignment horizontal="center" vertical="center"/>
    </xf>
    <xf numFmtId="0" fontId="25" fillId="0" borderId="0" xfId="1" applyFont="1" applyBorder="1" applyAlignment="1">
      <alignment vertical="center"/>
    </xf>
    <xf numFmtId="0" fontId="25" fillId="0" borderId="0" xfId="1" applyFont="1" applyBorder="1" applyAlignment="1">
      <alignment horizontal="center" vertical="center"/>
    </xf>
    <xf numFmtId="0" fontId="29" fillId="0" borderId="0" xfId="1" applyFont="1" applyBorder="1" applyAlignment="1">
      <alignment horizontal="left" vertical="center" wrapText="1" indent="1"/>
    </xf>
    <xf numFmtId="0" fontId="25" fillId="0" borderId="1" xfId="1" applyFont="1" applyBorder="1" applyAlignment="1">
      <alignment horizontal="center" vertical="center"/>
    </xf>
    <xf numFmtId="49" fontId="25" fillId="0" borderId="58" xfId="1" applyNumberFormat="1" applyFont="1" applyBorder="1" applyAlignment="1">
      <alignment horizontal="center" vertical="center"/>
    </xf>
    <xf numFmtId="0" fontId="1" fillId="0" borderId="0" xfId="1" applyFont="1" applyAlignment="1">
      <alignment horizontal="right" vertical="center"/>
    </xf>
    <xf numFmtId="0" fontId="26" fillId="0" borderId="0" xfId="1" applyFont="1">
      <alignment vertical="center"/>
    </xf>
    <xf numFmtId="0" fontId="1" fillId="0" borderId="0" xfId="1" applyFont="1" applyAlignment="1">
      <alignment horizontal="left" vertical="center"/>
    </xf>
    <xf numFmtId="0" fontId="23" fillId="0" borderId="29" xfId="1" applyFont="1" applyBorder="1" applyAlignment="1">
      <alignment horizontal="center" vertical="center"/>
    </xf>
    <xf numFmtId="0" fontId="23" fillId="0" borderId="30" xfId="1" applyFont="1" applyBorder="1" applyAlignment="1">
      <alignment horizontal="center" vertical="center"/>
    </xf>
    <xf numFmtId="0" fontId="23" fillId="0" borderId="42" xfId="1" applyFont="1" applyBorder="1" applyAlignment="1">
      <alignment horizontal="center" vertical="center"/>
    </xf>
    <xf numFmtId="0" fontId="23" fillId="0" borderId="1" xfId="1" applyFont="1" applyBorder="1" applyAlignment="1">
      <alignment horizontal="center" vertical="center"/>
    </xf>
    <xf numFmtId="0" fontId="23" fillId="0" borderId="41" xfId="1" applyFont="1" applyBorder="1" applyAlignment="1">
      <alignment horizontal="center" vertical="center"/>
    </xf>
    <xf numFmtId="0" fontId="9" fillId="3" borderId="29" xfId="2" applyFont="1" applyFill="1" applyBorder="1" applyAlignment="1">
      <alignment horizontal="center" vertical="center"/>
    </xf>
    <xf numFmtId="0" fontId="9" fillId="3" borderId="30" xfId="2" applyFont="1" applyFill="1" applyBorder="1" applyAlignment="1">
      <alignment horizontal="center" vertical="center"/>
    </xf>
    <xf numFmtId="0" fontId="9" fillId="3" borderId="42" xfId="2" applyFont="1" applyFill="1" applyBorder="1" applyAlignment="1">
      <alignment horizontal="center" vertical="center"/>
    </xf>
    <xf numFmtId="0" fontId="30" fillId="3" borderId="1" xfId="1" applyFont="1" applyFill="1" applyBorder="1" applyAlignment="1">
      <alignment horizontal="left" vertical="center"/>
    </xf>
    <xf numFmtId="0" fontId="30" fillId="3" borderId="41" xfId="1" applyFont="1" applyFill="1" applyBorder="1" applyAlignment="1">
      <alignment horizontal="left" vertical="center"/>
    </xf>
    <xf numFmtId="0" fontId="29" fillId="0" borderId="0" xfId="1" applyFont="1" applyBorder="1" applyAlignment="1">
      <alignment horizontal="left" vertical="center" wrapText="1" indent="1"/>
    </xf>
    <xf numFmtId="49" fontId="30" fillId="0" borderId="0" xfId="1" applyNumberFormat="1" applyFont="1" applyBorder="1" applyAlignment="1">
      <alignment horizontal="center" vertical="center" wrapText="1"/>
    </xf>
    <xf numFmtId="49" fontId="30" fillId="0" borderId="28" xfId="1" applyNumberFormat="1" applyFont="1" applyBorder="1" applyAlignment="1">
      <alignment horizontal="center" vertical="center" wrapText="1"/>
    </xf>
    <xf numFmtId="49" fontId="30" fillId="0" borderId="2" xfId="1" applyNumberFormat="1" applyFont="1" applyBorder="1" applyAlignment="1">
      <alignment horizontal="center" vertical="center" wrapText="1"/>
    </xf>
    <xf numFmtId="49" fontId="30" fillId="0" borderId="33" xfId="1" applyNumberFormat="1" applyFont="1" applyBorder="1" applyAlignment="1">
      <alignment horizontal="center" vertical="center" wrapText="1"/>
    </xf>
    <xf numFmtId="0" fontId="9" fillId="3" borderId="29" xfId="2" applyFill="1" applyBorder="1" applyAlignment="1">
      <alignment vertical="center"/>
    </xf>
    <xf numFmtId="0" fontId="9" fillId="3" borderId="30" xfId="2" applyFill="1" applyBorder="1" applyAlignment="1">
      <alignment vertical="center"/>
    </xf>
    <xf numFmtId="0" fontId="9" fillId="3" borderId="42" xfId="2" applyFill="1" applyBorder="1" applyAlignment="1">
      <alignment vertical="center"/>
    </xf>
    <xf numFmtId="0" fontId="9" fillId="3" borderId="1" xfId="2" applyFont="1" applyFill="1" applyBorder="1" applyAlignment="1">
      <alignment horizontal="left" vertical="center"/>
    </xf>
    <xf numFmtId="0" fontId="9" fillId="3" borderId="41" xfId="2" applyFont="1" applyFill="1" applyBorder="1" applyAlignment="1">
      <alignment horizontal="left" vertical="center"/>
    </xf>
    <xf numFmtId="0" fontId="12" fillId="0" borderId="54" xfId="1" applyFont="1" applyBorder="1" applyAlignment="1">
      <alignment horizontal="center" vertical="center" wrapText="1"/>
    </xf>
    <xf numFmtId="0" fontId="12" fillId="0" borderId="57" xfId="1" applyFont="1" applyBorder="1" applyAlignment="1">
      <alignment horizontal="center" vertical="center"/>
    </xf>
    <xf numFmtId="0" fontId="12" fillId="0" borderId="35" xfId="1" applyFont="1" applyBorder="1" applyAlignment="1">
      <alignment horizontal="center" vertical="center"/>
    </xf>
    <xf numFmtId="0" fontId="30" fillId="0" borderId="55" xfId="1" applyFont="1" applyBorder="1" applyAlignment="1">
      <alignment horizontal="center" vertical="center" wrapText="1"/>
    </xf>
    <xf numFmtId="0" fontId="9" fillId="3" borderId="55" xfId="2" applyFill="1" applyBorder="1">
      <alignment vertical="center"/>
    </xf>
    <xf numFmtId="0" fontId="30" fillId="0" borderId="55" xfId="1" applyFont="1" applyBorder="1" applyAlignment="1">
      <alignment horizontal="left" vertical="center"/>
    </xf>
    <xf numFmtId="0" fontId="30" fillId="0" borderId="56" xfId="1" applyFont="1" applyBorder="1" applyAlignment="1">
      <alignment horizontal="left" vertical="center"/>
    </xf>
    <xf numFmtId="0" fontId="29" fillId="0" borderId="26" xfId="1" applyFont="1" applyBorder="1" applyAlignment="1">
      <alignment horizontal="left" vertical="center" wrapText="1" indent="1"/>
    </xf>
    <xf numFmtId="0" fontId="30" fillId="0" borderId="22" xfId="1" applyFont="1" applyBorder="1" applyAlignment="1">
      <alignment horizontal="center" vertical="center" wrapText="1"/>
    </xf>
    <xf numFmtId="0" fontId="30" fillId="0" borderId="23"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28" xfId="1" applyFont="1" applyBorder="1" applyAlignment="1">
      <alignment horizontal="center" vertical="center" wrapText="1"/>
    </xf>
    <xf numFmtId="49" fontId="29" fillId="0" borderId="0" xfId="1" applyNumberFormat="1" applyFont="1" applyBorder="1" applyAlignment="1">
      <alignment horizontal="left" vertical="center" wrapText="1" indent="1"/>
    </xf>
    <xf numFmtId="49" fontId="30" fillId="3" borderId="58" xfId="1" applyNumberFormat="1" applyFont="1" applyFill="1" applyBorder="1" applyAlignment="1">
      <alignment horizontal="left" vertical="center"/>
    </xf>
    <xf numFmtId="49" fontId="30" fillId="3" borderId="44" xfId="1" applyNumberFormat="1" applyFont="1" applyFill="1" applyBorder="1" applyAlignment="1">
      <alignment horizontal="left" vertical="center"/>
    </xf>
    <xf numFmtId="0" fontId="23" fillId="0" borderId="25" xfId="1" applyFont="1" applyBorder="1" applyAlignment="1">
      <alignment vertical="center" wrapText="1"/>
    </xf>
    <xf numFmtId="0" fontId="23" fillId="0" borderId="39" xfId="1" applyFont="1" applyBorder="1" applyAlignment="1">
      <alignment vertical="center" wrapText="1"/>
    </xf>
    <xf numFmtId="0" fontId="23" fillId="0" borderId="34" xfId="1" applyFont="1" applyBorder="1" applyAlignment="1">
      <alignment vertical="center" wrapText="1"/>
    </xf>
    <xf numFmtId="0" fontId="23" fillId="0" borderId="0" xfId="1" applyFont="1" applyBorder="1" applyAlignment="1">
      <alignment vertical="center" shrinkToFit="1"/>
    </xf>
    <xf numFmtId="0" fontId="23" fillId="0" borderId="28" xfId="1" applyFont="1" applyBorder="1" applyAlignment="1">
      <alignment vertical="center" shrinkToFit="1"/>
    </xf>
    <xf numFmtId="0" fontId="23" fillId="0" borderId="0" xfId="1" applyFont="1" applyFill="1" applyBorder="1" applyAlignment="1">
      <alignment vertical="center" shrinkToFit="1"/>
    </xf>
    <xf numFmtId="0" fontId="23" fillId="0" borderId="28" xfId="1" applyFont="1" applyFill="1" applyBorder="1" applyAlignment="1">
      <alignment vertical="center" shrinkToFit="1"/>
    </xf>
    <xf numFmtId="0" fontId="1" fillId="0" borderId="29" xfId="1" applyFont="1" applyBorder="1" applyAlignment="1">
      <alignment vertical="center" wrapText="1"/>
    </xf>
    <xf numFmtId="0" fontId="1" fillId="0" borderId="30" xfId="1" applyFont="1" applyBorder="1" applyAlignment="1">
      <alignment vertical="center" wrapText="1"/>
    </xf>
    <xf numFmtId="0" fontId="1" fillId="0" borderId="31" xfId="1" applyFont="1" applyBorder="1" applyAlignment="1">
      <alignment vertical="center" wrapText="1"/>
    </xf>
    <xf numFmtId="0" fontId="23" fillId="0" borderId="27" xfId="1" applyFont="1" applyFill="1" applyBorder="1" applyAlignment="1">
      <alignment vertical="center" shrinkToFit="1"/>
    </xf>
    <xf numFmtId="0" fontId="25" fillId="3" borderId="0" xfId="1" applyFont="1" applyFill="1" applyBorder="1" applyAlignment="1">
      <alignment vertical="center"/>
    </xf>
    <xf numFmtId="0" fontId="1" fillId="0" borderId="51" xfId="1" applyFont="1" applyBorder="1" applyAlignment="1">
      <alignment vertical="center" wrapText="1"/>
    </xf>
    <xf numFmtId="0" fontId="1" fillId="0" borderId="52" xfId="1" applyFont="1" applyBorder="1" applyAlignment="1">
      <alignment vertical="center" wrapText="1"/>
    </xf>
    <xf numFmtId="0" fontId="1" fillId="0" borderId="53" xfId="1" applyFont="1" applyBorder="1" applyAlignment="1">
      <alignment vertical="center" wrapText="1"/>
    </xf>
    <xf numFmtId="0" fontId="23" fillId="0" borderId="27" xfId="1" applyFont="1" applyBorder="1" applyAlignment="1">
      <alignment vertical="center" shrinkToFit="1"/>
    </xf>
    <xf numFmtId="0" fontId="23" fillId="0" borderId="17" xfId="1" applyFont="1" applyFill="1" applyBorder="1" applyAlignment="1">
      <alignment vertical="center"/>
    </xf>
    <xf numFmtId="0" fontId="1" fillId="0" borderId="24" xfId="1" applyFont="1" applyBorder="1" applyAlignment="1">
      <alignment vertical="center" wrapText="1"/>
    </xf>
    <xf numFmtId="0" fontId="1" fillId="0" borderId="22" xfId="1" applyFont="1" applyBorder="1" applyAlignment="1">
      <alignment vertical="center" wrapText="1"/>
    </xf>
    <xf numFmtId="0" fontId="1" fillId="0" borderId="45" xfId="1" applyFont="1" applyBorder="1" applyAlignment="1">
      <alignment vertical="center" wrapText="1"/>
    </xf>
    <xf numFmtId="0" fontId="1" fillId="0" borderId="19" xfId="1" applyFont="1" applyBorder="1" applyAlignment="1">
      <alignment vertical="center" wrapText="1"/>
    </xf>
    <xf numFmtId="0" fontId="1" fillId="0" borderId="17" xfId="1" applyFont="1" applyBorder="1" applyAlignment="1">
      <alignment vertical="center" wrapText="1"/>
    </xf>
    <xf numFmtId="0" fontId="1" fillId="0" borderId="46" xfId="1" applyFont="1" applyBorder="1" applyAlignment="1">
      <alignment vertical="center" wrapText="1"/>
    </xf>
    <xf numFmtId="0" fontId="21" fillId="0" borderId="22" xfId="1" applyFont="1" applyBorder="1" applyAlignment="1">
      <alignment horizontal="left" vertical="center" shrinkToFit="1"/>
    </xf>
    <xf numFmtId="0" fontId="23" fillId="0" borderId="24" xfId="1" applyFont="1" applyBorder="1" applyAlignment="1">
      <alignment vertical="center" shrinkToFit="1"/>
    </xf>
    <xf numFmtId="0" fontId="23" fillId="0" borderId="22" xfId="1" applyFont="1" applyBorder="1" applyAlignment="1">
      <alignment vertical="center" shrinkToFit="1"/>
    </xf>
    <xf numFmtId="0" fontId="23" fillId="0" borderId="25" xfId="1" applyFont="1" applyFill="1" applyBorder="1" applyAlignment="1">
      <alignment vertical="center" wrapText="1"/>
    </xf>
    <xf numFmtId="0" fontId="23" fillId="0" borderId="39" xfId="1" applyFont="1" applyFill="1" applyBorder="1" applyAlignment="1">
      <alignment vertical="center" wrapText="1"/>
    </xf>
    <xf numFmtId="0" fontId="23" fillId="0" borderId="20" xfId="1" applyFont="1" applyFill="1" applyBorder="1" applyAlignment="1">
      <alignment vertical="center" wrapText="1"/>
    </xf>
    <xf numFmtId="0" fontId="21" fillId="0" borderId="0" xfId="1" applyFont="1" applyBorder="1" applyAlignment="1">
      <alignment horizontal="left" vertical="center" shrinkToFit="1"/>
    </xf>
    <xf numFmtId="0" fontId="21" fillId="0" borderId="28" xfId="1" applyFont="1" applyBorder="1" applyAlignment="1">
      <alignment horizontal="left" vertical="center" shrinkToFit="1"/>
    </xf>
    <xf numFmtId="0" fontId="23" fillId="0" borderId="0" xfId="1" applyFont="1" applyFill="1" applyBorder="1" applyAlignment="1">
      <alignment vertical="center"/>
    </xf>
    <xf numFmtId="0" fontId="27" fillId="0" borderId="0" xfId="1" applyFont="1" applyBorder="1" applyAlignment="1">
      <alignment horizontal="right" vertical="center"/>
    </xf>
    <xf numFmtId="177" fontId="23" fillId="6" borderId="0" xfId="1" applyNumberFormat="1" applyFont="1" applyFill="1" applyBorder="1" applyAlignment="1">
      <alignment vertical="center"/>
    </xf>
    <xf numFmtId="0" fontId="1" fillId="0" borderId="27" xfId="1" applyFont="1" applyBorder="1" applyAlignment="1">
      <alignment vertical="center" wrapText="1"/>
    </xf>
    <xf numFmtId="0" fontId="1" fillId="0" borderId="0" xfId="1" applyFont="1" applyBorder="1" applyAlignment="1">
      <alignment vertical="center" wrapText="1"/>
    </xf>
    <xf numFmtId="0" fontId="1" fillId="0" borderId="38" xfId="1" applyFont="1" applyBorder="1" applyAlignment="1">
      <alignment vertical="center" wrapText="1"/>
    </xf>
    <xf numFmtId="0" fontId="21" fillId="0" borderId="17" xfId="1" applyFont="1" applyBorder="1" applyAlignment="1">
      <alignment horizontal="left" vertical="center" shrinkToFit="1"/>
    </xf>
    <xf numFmtId="0" fontId="21" fillId="0" borderId="18" xfId="1" applyFont="1" applyBorder="1" applyAlignment="1">
      <alignment horizontal="left" vertical="center" shrinkToFit="1"/>
    </xf>
    <xf numFmtId="0" fontId="25" fillId="3" borderId="22" xfId="1" applyFont="1" applyFill="1" applyBorder="1" applyAlignment="1">
      <alignment vertical="center"/>
    </xf>
    <xf numFmtId="0" fontId="1" fillId="0" borderId="11" xfId="1" applyFont="1" applyBorder="1" applyAlignment="1">
      <alignment vertical="center" wrapText="1"/>
    </xf>
    <xf numFmtId="0" fontId="9" fillId="0" borderId="12" xfId="2" applyBorder="1" applyAlignment="1">
      <alignment vertical="center" wrapText="1"/>
    </xf>
    <xf numFmtId="0" fontId="1" fillId="0" borderId="26" xfId="1" applyFont="1" applyBorder="1" applyAlignment="1">
      <alignment vertical="center" wrapText="1"/>
    </xf>
    <xf numFmtId="0" fontId="9" fillId="0" borderId="0" xfId="2" applyBorder="1" applyAlignment="1">
      <alignment vertical="center" wrapText="1"/>
    </xf>
    <xf numFmtId="0" fontId="9" fillId="0" borderId="26" xfId="2" applyBorder="1" applyAlignment="1">
      <alignment vertical="center" wrapText="1"/>
    </xf>
    <xf numFmtId="0" fontId="9" fillId="0" borderId="28" xfId="2" applyBorder="1" applyAlignment="1">
      <alignment vertical="center" wrapText="1"/>
    </xf>
    <xf numFmtId="0" fontId="9" fillId="0" borderId="47" xfId="2" applyBorder="1" applyAlignment="1">
      <alignment vertical="center" wrapText="1"/>
    </xf>
    <xf numFmtId="0" fontId="9" fillId="0" borderId="33" xfId="2" applyBorder="1" applyAlignment="1">
      <alignment vertical="center" wrapText="1"/>
    </xf>
    <xf numFmtId="0" fontId="1" fillId="0" borderId="12" xfId="1" applyFont="1" applyBorder="1" applyAlignment="1">
      <alignment vertical="center" wrapText="1"/>
    </xf>
    <xf numFmtId="0" fontId="1" fillId="0" borderId="37" xfId="1" applyFont="1" applyBorder="1" applyAlignment="1">
      <alignment vertical="center" wrapText="1"/>
    </xf>
    <xf numFmtId="0" fontId="23" fillId="0" borderId="19" xfId="1" applyFont="1" applyBorder="1" applyAlignment="1">
      <alignment vertical="center" shrinkToFit="1"/>
    </xf>
    <xf numFmtId="0" fontId="23" fillId="0" borderId="17" xfId="1" applyFont="1" applyBorder="1" applyAlignment="1">
      <alignment vertical="center" shrinkToFit="1"/>
    </xf>
    <xf numFmtId="0" fontId="25" fillId="3" borderId="17" xfId="1" applyFont="1" applyFill="1" applyBorder="1" applyAlignment="1">
      <alignment vertical="center"/>
    </xf>
    <xf numFmtId="0" fontId="1" fillId="0" borderId="24" xfId="1" applyFont="1" applyFill="1" applyBorder="1" applyAlignment="1">
      <alignment vertical="center" wrapText="1"/>
    </xf>
    <xf numFmtId="0" fontId="1" fillId="0" borderId="22" xfId="1" applyFont="1" applyFill="1" applyBorder="1" applyAlignment="1">
      <alignment vertical="center" wrapText="1"/>
    </xf>
    <xf numFmtId="0" fontId="1" fillId="0" borderId="45" xfId="1" applyFont="1" applyFill="1" applyBorder="1" applyAlignment="1">
      <alignment vertical="center" wrapText="1"/>
    </xf>
    <xf numFmtId="0" fontId="1" fillId="0" borderId="27" xfId="1" applyFont="1" applyFill="1" applyBorder="1" applyAlignment="1">
      <alignment vertical="center" wrapText="1"/>
    </xf>
    <xf numFmtId="0" fontId="1" fillId="0" borderId="0" xfId="1" applyFont="1" applyFill="1" applyBorder="1" applyAlignment="1">
      <alignment vertical="center" wrapText="1"/>
    </xf>
    <xf numFmtId="0" fontId="1" fillId="0" borderId="38" xfId="1" applyFont="1" applyFill="1" applyBorder="1" applyAlignment="1">
      <alignment vertical="center" wrapText="1"/>
    </xf>
    <xf numFmtId="0" fontId="23" fillId="0" borderId="15" xfId="1" applyFont="1" applyFill="1" applyBorder="1" applyAlignment="1">
      <alignment vertical="center" wrapText="1"/>
    </xf>
    <xf numFmtId="0" fontId="21" fillId="0" borderId="23" xfId="1" applyFont="1" applyBorder="1" applyAlignment="1">
      <alignment horizontal="left" vertical="center" shrinkToFit="1"/>
    </xf>
    <xf numFmtId="0" fontId="23" fillId="0" borderId="22" xfId="1" applyFont="1" applyFill="1" applyBorder="1" applyAlignment="1">
      <alignment vertical="center" shrinkToFit="1"/>
    </xf>
    <xf numFmtId="0" fontId="23" fillId="0" borderId="23" xfId="1" applyFont="1" applyFill="1" applyBorder="1" applyAlignment="1">
      <alignment vertical="center" shrinkToFit="1"/>
    </xf>
    <xf numFmtId="0" fontId="23" fillId="0" borderId="17" xfId="1" applyFont="1" applyFill="1" applyBorder="1" applyAlignment="1">
      <alignment vertical="center" shrinkToFit="1"/>
    </xf>
    <xf numFmtId="0" fontId="23" fillId="0" borderId="18" xfId="1" applyFont="1" applyFill="1" applyBorder="1" applyAlignment="1">
      <alignment vertical="center" shrinkToFit="1"/>
    </xf>
    <xf numFmtId="0" fontId="1" fillId="0" borderId="28" xfId="1" applyFont="1" applyBorder="1" applyAlignment="1">
      <alignment vertical="center" wrapText="1"/>
    </xf>
    <xf numFmtId="0" fontId="1" fillId="0" borderId="47" xfId="1" applyFont="1" applyBorder="1" applyAlignment="1">
      <alignment vertical="center" wrapText="1"/>
    </xf>
    <xf numFmtId="0" fontId="1" fillId="0" borderId="33" xfId="1" applyFont="1" applyBorder="1" applyAlignment="1">
      <alignment vertical="center" wrapText="1"/>
    </xf>
    <xf numFmtId="0" fontId="23" fillId="0" borderId="41" xfId="1" applyFont="1" applyFill="1" applyBorder="1" applyAlignment="1">
      <alignment vertical="center" wrapText="1"/>
    </xf>
    <xf numFmtId="0" fontId="1" fillId="0" borderId="40" xfId="1" applyFont="1" applyBorder="1" applyAlignment="1">
      <alignment vertical="center" wrapText="1"/>
    </xf>
    <xf numFmtId="0" fontId="1" fillId="0" borderId="36" xfId="1" applyFont="1" applyBorder="1" applyAlignment="1">
      <alignment vertical="center" wrapText="1"/>
    </xf>
    <xf numFmtId="0" fontId="1" fillId="0" borderId="49" xfId="1" applyFont="1" applyBorder="1" applyAlignment="1">
      <alignment vertical="center" wrapText="1"/>
    </xf>
    <xf numFmtId="0" fontId="23" fillId="0" borderId="24" xfId="1" applyFont="1" applyFill="1" applyBorder="1" applyAlignment="1">
      <alignment vertical="center" wrapText="1"/>
    </xf>
    <xf numFmtId="0" fontId="23" fillId="0" borderId="22" xfId="1" applyFont="1" applyFill="1" applyBorder="1" applyAlignment="1">
      <alignment vertical="center" wrapText="1"/>
    </xf>
    <xf numFmtId="0" fontId="23" fillId="0" borderId="23" xfId="1" applyFont="1" applyFill="1" applyBorder="1" applyAlignment="1">
      <alignment vertical="center" wrapText="1"/>
    </xf>
    <xf numFmtId="0" fontId="23" fillId="3" borderId="27" xfId="1" applyFont="1" applyFill="1" applyBorder="1" applyAlignment="1">
      <alignment vertical="center"/>
    </xf>
    <xf numFmtId="0" fontId="23" fillId="3" borderId="0" xfId="1" applyFont="1" applyFill="1" applyBorder="1" applyAlignment="1">
      <alignment vertical="center"/>
    </xf>
    <xf numFmtId="0" fontId="23" fillId="3" borderId="28" xfId="1" applyFont="1" applyFill="1" applyBorder="1" applyAlignment="1">
      <alignment vertical="center"/>
    </xf>
    <xf numFmtId="0" fontId="23" fillId="3" borderId="19" xfId="1" applyFont="1" applyFill="1" applyBorder="1" applyAlignment="1">
      <alignment vertical="center"/>
    </xf>
    <xf numFmtId="0" fontId="23" fillId="3" borderId="17" xfId="1" applyFont="1" applyFill="1" applyBorder="1" applyAlignment="1">
      <alignment vertical="center"/>
    </xf>
    <xf numFmtId="0" fontId="23" fillId="3" borderId="18" xfId="1" applyFont="1" applyFill="1" applyBorder="1" applyAlignment="1">
      <alignment vertical="center"/>
    </xf>
    <xf numFmtId="0" fontId="25" fillId="0" borderId="0" xfId="1" applyFont="1" applyFill="1" applyBorder="1" applyAlignment="1">
      <alignment vertical="center"/>
    </xf>
    <xf numFmtId="0" fontId="23" fillId="0" borderId="23" xfId="1" applyFont="1" applyBorder="1" applyAlignment="1">
      <alignment vertical="center" shrinkToFit="1"/>
    </xf>
    <xf numFmtId="0" fontId="11" fillId="0" borderId="11" xfId="2" applyFont="1" applyBorder="1" applyAlignment="1">
      <alignment vertical="center" wrapText="1"/>
    </xf>
    <xf numFmtId="0" fontId="11" fillId="0" borderId="13" xfId="2" applyFont="1" applyBorder="1" applyAlignment="1">
      <alignment vertical="center" wrapText="1"/>
    </xf>
    <xf numFmtId="0" fontId="11" fillId="0" borderId="26" xfId="2" applyFont="1" applyBorder="1" applyAlignment="1">
      <alignment vertical="center" wrapText="1"/>
    </xf>
    <xf numFmtId="0" fontId="11" fillId="0" borderId="28" xfId="2" applyFont="1" applyBorder="1" applyAlignment="1">
      <alignment vertical="center" wrapText="1"/>
    </xf>
    <xf numFmtId="0" fontId="11" fillId="0" borderId="47" xfId="2" applyFont="1" applyBorder="1" applyAlignment="1">
      <alignment vertical="center" wrapText="1"/>
    </xf>
    <xf numFmtId="0" fontId="11" fillId="0" borderId="33" xfId="2" applyFont="1" applyBorder="1" applyAlignment="1">
      <alignment vertical="center" wrapText="1"/>
    </xf>
    <xf numFmtId="0" fontId="1" fillId="0" borderId="14" xfId="1" applyNumberFormat="1" applyFont="1" applyBorder="1" applyAlignment="1">
      <alignment vertical="center" wrapText="1"/>
    </xf>
    <xf numFmtId="0" fontId="1" fillId="0" borderId="12" xfId="1" applyNumberFormat="1" applyFont="1" applyBorder="1" applyAlignment="1">
      <alignment vertical="center" wrapText="1"/>
    </xf>
    <xf numFmtId="0" fontId="1" fillId="0" borderId="37" xfId="1" applyNumberFormat="1" applyFont="1" applyBorder="1" applyAlignment="1">
      <alignment vertical="center" wrapText="1"/>
    </xf>
    <xf numFmtId="0" fontId="1" fillId="0" borderId="27" xfId="1" applyNumberFormat="1" applyFont="1" applyBorder="1" applyAlignment="1">
      <alignment vertical="center" wrapText="1"/>
    </xf>
    <xf numFmtId="0" fontId="1" fillId="0" borderId="0" xfId="1" applyNumberFormat="1" applyFont="1" applyBorder="1" applyAlignment="1">
      <alignment vertical="center" wrapText="1"/>
    </xf>
    <xf numFmtId="0" fontId="1" fillId="0" borderId="38" xfId="1" applyNumberFormat="1" applyFont="1" applyBorder="1" applyAlignment="1">
      <alignment vertical="center" wrapText="1"/>
    </xf>
    <xf numFmtId="0" fontId="1" fillId="0" borderId="32" xfId="1" applyNumberFormat="1" applyFont="1" applyBorder="1" applyAlignment="1">
      <alignment vertical="center" wrapText="1"/>
    </xf>
    <xf numFmtId="0" fontId="1" fillId="0" borderId="2" xfId="1" applyNumberFormat="1" applyFont="1" applyBorder="1" applyAlignment="1">
      <alignment vertical="center" wrapText="1"/>
    </xf>
    <xf numFmtId="0" fontId="1" fillId="0" borderId="48" xfId="1" applyNumberFormat="1" applyFont="1" applyBorder="1" applyAlignment="1">
      <alignment vertical="center" wrapText="1"/>
    </xf>
    <xf numFmtId="0" fontId="21" fillId="0" borderId="12" xfId="1" applyFont="1" applyBorder="1" applyAlignment="1">
      <alignment horizontal="left" vertical="center" shrinkToFit="1"/>
    </xf>
    <xf numFmtId="0" fontId="21" fillId="0" borderId="13" xfId="1" applyFont="1" applyBorder="1" applyAlignment="1">
      <alignment horizontal="left" vertical="center" shrinkToFit="1"/>
    </xf>
    <xf numFmtId="0" fontId="23" fillId="0" borderId="15" xfId="1" applyFont="1" applyBorder="1" applyAlignment="1">
      <alignment vertical="center" wrapText="1"/>
    </xf>
    <xf numFmtId="0" fontId="21" fillId="0" borderId="2" xfId="1" applyFont="1" applyBorder="1" applyAlignment="1">
      <alignment horizontal="left" vertical="center" shrinkToFit="1"/>
    </xf>
    <xf numFmtId="0" fontId="21" fillId="0" borderId="33" xfId="1" applyFont="1" applyBorder="1" applyAlignment="1">
      <alignment horizontal="left" vertical="center" shrinkToFit="1"/>
    </xf>
    <xf numFmtId="0" fontId="1" fillId="5" borderId="3" xfId="1" applyFont="1" applyFill="1" applyBorder="1" applyAlignment="1">
      <alignment vertical="center"/>
    </xf>
    <xf numFmtId="0" fontId="1" fillId="5" borderId="4" xfId="1" applyFont="1" applyFill="1" applyBorder="1" applyAlignment="1">
      <alignment vertical="center"/>
    </xf>
    <xf numFmtId="0" fontId="1" fillId="0" borderId="16" xfId="1" applyFont="1" applyBorder="1" applyAlignment="1">
      <alignment vertical="center" wrapText="1"/>
    </xf>
    <xf numFmtId="0" fontId="1" fillId="0" borderId="29" xfId="1" applyFont="1" applyBorder="1" applyAlignment="1">
      <alignment horizontal="left" vertical="center" wrapText="1"/>
    </xf>
    <xf numFmtId="0" fontId="1" fillId="0" borderId="30" xfId="1" applyFont="1" applyBorder="1" applyAlignment="1">
      <alignment horizontal="left" vertical="center" wrapText="1"/>
    </xf>
    <xf numFmtId="0" fontId="1" fillId="0" borderId="31" xfId="1" applyFont="1" applyBorder="1" applyAlignment="1">
      <alignment horizontal="left" vertical="center" wrapText="1"/>
    </xf>
    <xf numFmtId="0" fontId="23" fillId="0" borderId="20" xfId="1" applyFont="1" applyBorder="1" applyAlignment="1">
      <alignment vertical="center" wrapText="1"/>
    </xf>
    <xf numFmtId="0" fontId="1" fillId="0" borderId="40" xfId="1" applyFont="1" applyFill="1" applyBorder="1" applyAlignment="1">
      <alignment vertical="center" wrapText="1"/>
    </xf>
    <xf numFmtId="0" fontId="1" fillId="0" borderId="49" xfId="1" applyFont="1" applyFill="1" applyBorder="1" applyAlignment="1">
      <alignment vertical="center" wrapText="1"/>
    </xf>
    <xf numFmtId="0" fontId="1" fillId="0" borderId="29" xfId="1" applyFont="1" applyBorder="1" applyAlignment="1">
      <alignment horizontal="center" vertical="center" wrapText="1"/>
    </xf>
    <xf numFmtId="0" fontId="9" fillId="0" borderId="30" xfId="2" applyBorder="1" applyAlignment="1">
      <alignment horizontal="center" vertical="center" wrapText="1"/>
    </xf>
    <xf numFmtId="0" fontId="9" fillId="0" borderId="31" xfId="2" applyBorder="1" applyAlignment="1">
      <alignment horizontal="center" vertical="center" wrapText="1"/>
    </xf>
    <xf numFmtId="0" fontId="1" fillId="0" borderId="43" xfId="1" applyFont="1" applyBorder="1" applyAlignment="1">
      <alignment vertical="center" wrapText="1"/>
    </xf>
    <xf numFmtId="0" fontId="1" fillId="0" borderId="24" xfId="1" applyFont="1" applyBorder="1" applyAlignment="1">
      <alignment horizontal="left" vertical="center" wrapText="1"/>
    </xf>
    <xf numFmtId="0" fontId="1" fillId="0" borderId="22" xfId="1" applyFont="1" applyBorder="1" applyAlignment="1">
      <alignment horizontal="left" vertical="center" wrapText="1"/>
    </xf>
    <xf numFmtId="0" fontId="1" fillId="0" borderId="45" xfId="1" applyFont="1" applyBorder="1" applyAlignment="1">
      <alignment horizontal="left" vertical="center" wrapText="1"/>
    </xf>
    <xf numFmtId="0" fontId="1" fillId="0" borderId="27" xfId="1" applyFont="1" applyBorder="1" applyAlignment="1">
      <alignment horizontal="left" vertical="center" wrapText="1"/>
    </xf>
    <xf numFmtId="0" fontId="1" fillId="0" borderId="0" xfId="1" applyFont="1" applyBorder="1" applyAlignment="1">
      <alignment horizontal="left" vertical="center" wrapText="1"/>
    </xf>
    <xf numFmtId="0" fontId="1" fillId="0" borderId="38" xfId="1" applyFont="1" applyBorder="1" applyAlignment="1">
      <alignment horizontal="left" vertical="center" wrapText="1"/>
    </xf>
    <xf numFmtId="0" fontId="1" fillId="0" borderId="19" xfId="1" applyFont="1" applyBorder="1" applyAlignment="1">
      <alignment horizontal="left" vertical="center" wrapText="1"/>
    </xf>
    <xf numFmtId="0" fontId="1" fillId="0" borderId="17" xfId="1" applyFont="1" applyBorder="1" applyAlignment="1">
      <alignment horizontal="left" vertical="center" wrapText="1"/>
    </xf>
    <xf numFmtId="0" fontId="1" fillId="0" borderId="46" xfId="1" applyFont="1" applyBorder="1" applyAlignment="1">
      <alignment horizontal="left" vertical="center" wrapText="1"/>
    </xf>
    <xf numFmtId="0" fontId="1" fillId="0" borderId="32" xfId="1" applyFont="1" applyBorder="1" applyAlignment="1">
      <alignment vertical="center" wrapText="1"/>
    </xf>
    <xf numFmtId="0" fontId="1" fillId="0" borderId="2" xfId="1" applyFont="1" applyBorder="1" applyAlignment="1">
      <alignment vertical="center" wrapText="1"/>
    </xf>
    <xf numFmtId="0" fontId="1" fillId="0" borderId="48" xfId="1" applyFont="1" applyBorder="1" applyAlignment="1">
      <alignment vertical="center" wrapText="1"/>
    </xf>
    <xf numFmtId="0" fontId="1" fillId="0" borderId="13" xfId="1" applyFont="1" applyBorder="1" applyAlignment="1">
      <alignment vertical="center" wrapText="1"/>
    </xf>
    <xf numFmtId="0" fontId="1" fillId="0" borderId="18" xfId="1" applyFont="1" applyBorder="1" applyAlignment="1">
      <alignment vertical="center" wrapText="1"/>
    </xf>
    <xf numFmtId="0" fontId="1" fillId="0" borderId="14" xfId="1" applyFont="1" applyBorder="1" applyAlignment="1">
      <alignment vertical="center" wrapText="1"/>
    </xf>
    <xf numFmtId="0" fontId="21" fillId="0" borderId="22" xfId="1" applyFont="1" applyBorder="1" applyAlignment="1">
      <alignment horizontal="left" vertical="center" wrapText="1"/>
    </xf>
    <xf numFmtId="0" fontId="21" fillId="0" borderId="23" xfId="1" applyFont="1" applyBorder="1" applyAlignment="1">
      <alignment horizontal="left" vertical="center" wrapText="1"/>
    </xf>
    <xf numFmtId="0" fontId="23" fillId="0" borderId="0" xfId="1" applyFont="1" applyFill="1" applyBorder="1" applyAlignment="1">
      <alignment horizontal="right" vertical="center"/>
    </xf>
    <xf numFmtId="0" fontId="23" fillId="0" borderId="19" xfId="1" applyFont="1" applyFill="1" applyBorder="1" applyAlignment="1">
      <alignment vertical="center" shrinkToFit="1"/>
    </xf>
    <xf numFmtId="0" fontId="25" fillId="0" borderId="17" xfId="1" applyFont="1" applyFill="1" applyBorder="1" applyAlignment="1">
      <alignment vertical="center"/>
    </xf>
    <xf numFmtId="0" fontId="9" fillId="0" borderId="31" xfId="2" applyBorder="1" applyAlignment="1">
      <alignment vertical="center" wrapText="1"/>
    </xf>
    <xf numFmtId="0" fontId="9" fillId="0" borderId="13" xfId="2" applyBorder="1" applyAlignment="1">
      <alignment vertical="center" wrapText="1"/>
    </xf>
    <xf numFmtId="0" fontId="23" fillId="0" borderId="27" xfId="1" applyFont="1" applyBorder="1" applyAlignment="1">
      <alignment vertical="center"/>
    </xf>
    <xf numFmtId="0" fontId="23" fillId="0" borderId="0" xfId="1" applyFont="1" applyBorder="1" applyAlignment="1">
      <alignment vertical="center"/>
    </xf>
    <xf numFmtId="0" fontId="1" fillId="0" borderId="1" xfId="1" applyFont="1" applyBorder="1" applyAlignment="1">
      <alignment vertical="center" wrapText="1"/>
    </xf>
    <xf numFmtId="0" fontId="1" fillId="0" borderId="41" xfId="1" applyFont="1" applyBorder="1" applyAlignment="1">
      <alignment vertical="center" wrapText="1"/>
    </xf>
    <xf numFmtId="0" fontId="21" fillId="0" borderId="0" xfId="1" applyFont="1" applyFill="1" applyBorder="1" applyAlignment="1">
      <alignment horizontal="left" vertical="center"/>
    </xf>
    <xf numFmtId="0" fontId="23" fillId="0" borderId="30" xfId="1" applyFont="1" applyFill="1" applyBorder="1" applyAlignment="1">
      <alignment horizontal="left" vertical="center" shrinkToFit="1"/>
    </xf>
    <xf numFmtId="0" fontId="1" fillId="0" borderId="35" xfId="1" applyFont="1" applyBorder="1" applyAlignment="1">
      <alignment vertical="center" wrapText="1"/>
    </xf>
    <xf numFmtId="0" fontId="1" fillId="0" borderId="9" xfId="1" applyFont="1" applyBorder="1" applyAlignment="1">
      <alignment horizontal="center" vertical="center"/>
    </xf>
    <xf numFmtId="0" fontId="1" fillId="0" borderId="4" xfId="1" applyFont="1" applyBorder="1" applyAlignment="1">
      <alignment horizontal="center" vertical="center"/>
    </xf>
    <xf numFmtId="0" fontId="1" fillId="0" borderId="7" xfId="1" applyFont="1" applyBorder="1" applyAlignment="1">
      <alignment horizontal="center" vertical="center"/>
    </xf>
    <xf numFmtId="0" fontId="1" fillId="0" borderId="25" xfId="1" applyFont="1" applyBorder="1" applyAlignment="1">
      <alignment vertical="center" wrapText="1"/>
    </xf>
    <xf numFmtId="0" fontId="23" fillId="0" borderId="22" xfId="1" applyFont="1" applyFill="1" applyBorder="1" applyAlignment="1">
      <alignment horizontal="left" vertical="center" shrinkToFit="1"/>
    </xf>
    <xf numFmtId="0" fontId="23" fillId="0" borderId="0" xfId="1" applyFont="1" applyBorder="1" applyAlignment="1">
      <alignment vertical="center" wrapText="1"/>
    </xf>
    <xf numFmtId="0" fontId="23" fillId="0" borderId="28" xfId="1" applyFont="1" applyBorder="1" applyAlignment="1">
      <alignment vertical="center" wrapText="1"/>
    </xf>
    <xf numFmtId="0" fontId="22" fillId="0" borderId="0" xfId="1" applyFont="1" applyBorder="1" applyAlignment="1">
      <alignment horizontal="left" vertical="center" shrinkToFit="1"/>
    </xf>
    <xf numFmtId="0" fontId="22" fillId="0" borderId="28" xfId="1" applyFont="1" applyBorder="1" applyAlignment="1">
      <alignment horizontal="left" vertical="center" shrinkToFit="1"/>
    </xf>
    <xf numFmtId="0" fontId="19" fillId="0" borderId="24" xfId="1" applyFont="1" applyBorder="1" applyAlignment="1">
      <alignment horizontal="left" vertical="center"/>
    </xf>
    <xf numFmtId="0" fontId="19" fillId="0" borderId="22" xfId="1" applyFont="1" applyBorder="1" applyAlignment="1">
      <alignment horizontal="left" vertical="center"/>
    </xf>
    <xf numFmtId="0" fontId="19" fillId="0" borderId="23" xfId="1" applyFont="1" applyBorder="1" applyAlignment="1">
      <alignment horizontal="left" vertical="center"/>
    </xf>
    <xf numFmtId="0" fontId="19" fillId="0" borderId="19" xfId="1" applyFont="1" applyBorder="1" applyAlignment="1">
      <alignment horizontal="lef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22" fillId="3" borderId="24" xfId="1" applyFont="1" applyFill="1" applyBorder="1" applyAlignment="1">
      <alignment horizontal="right" vertical="center" shrinkToFit="1"/>
    </xf>
    <xf numFmtId="0" fontId="22" fillId="3" borderId="32" xfId="1" applyFont="1" applyFill="1" applyBorder="1" applyAlignment="1">
      <alignment horizontal="right" vertical="center" shrinkToFit="1"/>
    </xf>
    <xf numFmtId="0" fontId="22" fillId="0" borderId="22" xfId="1" applyFont="1" applyBorder="1" applyAlignment="1">
      <alignment horizontal="left" vertical="center" shrinkToFit="1"/>
    </xf>
    <xf numFmtId="0" fontId="22" fillId="0" borderId="2" xfId="1" applyFont="1" applyBorder="1" applyAlignment="1">
      <alignment horizontal="left" vertical="center" shrinkToFit="1"/>
    </xf>
    <xf numFmtId="0" fontId="22" fillId="3" borderId="22" xfId="1" applyFont="1" applyFill="1" applyBorder="1" applyAlignment="1">
      <alignment horizontal="right" vertical="center"/>
    </xf>
    <xf numFmtId="0" fontId="22" fillId="3" borderId="2" xfId="1" applyFont="1" applyFill="1" applyBorder="1" applyAlignment="1">
      <alignment horizontal="right" vertical="center"/>
    </xf>
    <xf numFmtId="0" fontId="22" fillId="0" borderId="22" xfId="1" applyFont="1" applyBorder="1" applyAlignment="1">
      <alignment horizontal="left" vertical="center"/>
    </xf>
    <xf numFmtId="0" fontId="22" fillId="0" borderId="2" xfId="1" applyFont="1" applyBorder="1" applyAlignment="1">
      <alignment horizontal="left" vertical="center"/>
    </xf>
    <xf numFmtId="0" fontId="1" fillId="0" borderId="25" xfId="1" applyFont="1" applyBorder="1" applyAlignment="1">
      <alignment horizontal="center" vertical="center"/>
    </xf>
    <xf numFmtId="0" fontId="1" fillId="0" borderId="34" xfId="1" applyFont="1" applyBorder="1" applyAlignment="1">
      <alignment horizontal="center" vertical="center"/>
    </xf>
    <xf numFmtId="0" fontId="22" fillId="3" borderId="19" xfId="1" applyFont="1" applyFill="1" applyBorder="1" applyAlignment="1">
      <alignment horizontal="right" vertical="center" shrinkToFit="1"/>
    </xf>
    <xf numFmtId="0" fontId="22" fillId="0" borderId="17" xfId="1" applyFont="1" applyBorder="1" applyAlignment="1">
      <alignment horizontal="left" vertical="center" shrinkToFit="1"/>
    </xf>
    <xf numFmtId="0" fontId="22" fillId="3" borderId="17" xfId="1" applyFont="1" applyFill="1" applyBorder="1" applyAlignment="1">
      <alignment horizontal="right" vertical="center"/>
    </xf>
    <xf numFmtId="0" fontId="22" fillId="0" borderId="17" xfId="1" applyFont="1" applyBorder="1" applyAlignment="1">
      <alignment horizontal="left" vertical="center"/>
    </xf>
    <xf numFmtId="0" fontId="1" fillId="0" borderId="20" xfId="1" applyFont="1" applyBorder="1" applyAlignment="1">
      <alignment horizontal="center" vertical="center"/>
    </xf>
    <xf numFmtId="0" fontId="19" fillId="0" borderId="21" xfId="1" applyFont="1" applyBorder="1" applyAlignment="1">
      <alignment horizontal="left" vertical="center" wrapText="1"/>
    </xf>
    <xf numFmtId="0" fontId="19" fillId="0" borderId="22" xfId="1" applyFont="1" applyBorder="1" applyAlignment="1">
      <alignment horizontal="left" vertical="center" wrapText="1"/>
    </xf>
    <xf numFmtId="0" fontId="19" fillId="0" borderId="23" xfId="1" applyFont="1" applyBorder="1" applyAlignment="1">
      <alignment horizontal="left" vertical="center" wrapText="1"/>
    </xf>
    <xf numFmtId="0" fontId="19" fillId="0" borderId="27" xfId="1" applyFont="1" applyBorder="1" applyAlignment="1">
      <alignment horizontal="left" vertical="center"/>
    </xf>
    <xf numFmtId="0" fontId="19" fillId="0" borderId="0" xfId="1" applyFont="1" applyBorder="1" applyAlignment="1">
      <alignment horizontal="left" vertical="center"/>
    </xf>
    <xf numFmtId="0" fontId="19" fillId="0" borderId="28" xfId="1" applyFont="1" applyBorder="1" applyAlignment="1">
      <alignment horizontal="left" vertical="center"/>
    </xf>
    <xf numFmtId="0" fontId="19" fillId="0" borderId="32" xfId="1" applyFont="1" applyBorder="1" applyAlignment="1">
      <alignment horizontal="left" vertical="center"/>
    </xf>
    <xf numFmtId="0" fontId="19" fillId="0" borderId="2" xfId="1" applyFont="1" applyBorder="1" applyAlignment="1">
      <alignment horizontal="left" vertical="center"/>
    </xf>
    <xf numFmtId="0" fontId="19" fillId="0" borderId="33" xfId="1" applyFont="1" applyBorder="1" applyAlignment="1">
      <alignment horizontal="left" vertical="center"/>
    </xf>
    <xf numFmtId="0" fontId="1" fillId="0" borderId="15" xfId="1" applyFont="1" applyBorder="1" applyAlignment="1">
      <alignment horizontal="center" vertical="center" wrapText="1"/>
    </xf>
    <xf numFmtId="0" fontId="1" fillId="0" borderId="20" xfId="1" applyFont="1" applyBorder="1" applyAlignment="1">
      <alignment horizontal="center" vertical="center" wrapText="1"/>
    </xf>
    <xf numFmtId="0" fontId="19" fillId="0" borderId="11" xfId="1" applyFont="1" applyBorder="1" applyAlignment="1">
      <alignment horizontal="left" vertical="center"/>
    </xf>
    <xf numFmtId="0" fontId="19" fillId="0" borderId="12" xfId="1" applyFont="1" applyBorder="1" applyAlignment="1">
      <alignment horizontal="left" vertical="center"/>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22" fillId="3" borderId="14" xfId="1" applyFont="1" applyFill="1" applyBorder="1" applyAlignment="1">
      <alignment horizontal="right" vertical="center" shrinkToFit="1"/>
    </xf>
    <xf numFmtId="0" fontId="22" fillId="0" borderId="12" xfId="1" applyFont="1" applyBorder="1" applyAlignment="1">
      <alignment horizontal="left" vertical="center" shrinkToFit="1"/>
    </xf>
    <xf numFmtId="0" fontId="22" fillId="3" borderId="12" xfId="1" applyFont="1" applyFill="1" applyBorder="1" applyAlignment="1">
      <alignment horizontal="right" vertical="center"/>
    </xf>
    <xf numFmtId="0" fontId="22" fillId="0" borderId="12" xfId="1" applyFont="1" applyBorder="1" applyAlignment="1">
      <alignment horizontal="left" vertical="center"/>
    </xf>
    <xf numFmtId="0" fontId="19" fillId="0" borderId="14" xfId="1" applyFont="1" applyBorder="1" applyAlignment="1">
      <alignment horizontal="left" vertical="center" wrapText="1"/>
    </xf>
    <xf numFmtId="0" fontId="19" fillId="0" borderId="12" xfId="1" applyFont="1" applyBorder="1" applyAlignment="1">
      <alignment horizontal="left" vertical="center" wrapText="1"/>
    </xf>
    <xf numFmtId="0" fontId="19" fillId="0" borderId="13" xfId="1" applyFont="1" applyBorder="1" applyAlignment="1">
      <alignment horizontal="left" vertical="center" wrapText="1"/>
    </xf>
    <xf numFmtId="0" fontId="19" fillId="0" borderId="19" xfId="1" applyFont="1" applyBorder="1" applyAlignment="1">
      <alignment horizontal="left" vertical="center" wrapText="1"/>
    </xf>
    <xf numFmtId="0" fontId="19" fillId="0" borderId="17" xfId="1" applyFont="1" applyBorder="1" applyAlignment="1">
      <alignment horizontal="left" vertical="center" wrapText="1"/>
    </xf>
    <xf numFmtId="0" fontId="19" fillId="0" borderId="18" xfId="1" applyFont="1" applyBorder="1" applyAlignment="1">
      <alignment horizontal="left" vertical="center" wrapText="1"/>
    </xf>
    <xf numFmtId="0" fontId="18" fillId="0" borderId="2" xfId="1" applyFont="1" applyBorder="1" applyAlignment="1">
      <alignment horizont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1" fillId="0" borderId="6" xfId="1" applyFont="1" applyBorder="1" applyAlignment="1">
      <alignment vertical="center" wrapText="1"/>
    </xf>
    <xf numFmtId="0" fontId="1" fillId="0" borderId="7" xfId="1" applyFont="1" applyBorder="1" applyAlignment="1">
      <alignment vertical="center" wrapText="1"/>
    </xf>
    <xf numFmtId="0" fontId="1" fillId="0" borderId="8" xfId="1" applyFont="1" applyBorder="1" applyAlignment="1">
      <alignment vertical="center" wrapText="1"/>
    </xf>
    <xf numFmtId="0" fontId="3" fillId="0" borderId="0" xfId="1" applyFont="1" applyBorder="1" applyAlignment="1">
      <alignment horizontal="center" vertical="center"/>
    </xf>
    <xf numFmtId="0" fontId="6" fillId="0" borderId="0" xfId="1" applyFont="1" applyAlignment="1">
      <alignment horizontal="center" vertical="center" wrapText="1"/>
    </xf>
    <xf numFmtId="0" fontId="10" fillId="0" borderId="0" xfId="2" applyFont="1" applyAlignment="1">
      <alignment horizontal="center" vertical="center"/>
    </xf>
    <xf numFmtId="0" fontId="1" fillId="0" borderId="0" xfId="1" applyFont="1" applyBorder="1" applyAlignment="1">
      <alignment vertical="center"/>
    </xf>
    <xf numFmtId="0" fontId="9" fillId="0" borderId="0" xfId="2" applyBorder="1" applyAlignment="1">
      <alignment vertical="center"/>
    </xf>
    <xf numFmtId="0" fontId="9" fillId="0" borderId="4" xfId="2" applyBorder="1" applyAlignment="1">
      <alignment vertical="center"/>
    </xf>
    <xf numFmtId="0" fontId="9" fillId="0" borderId="5" xfId="2" applyBorder="1" applyAlignment="1">
      <alignment horizontal="center" vertical="center"/>
    </xf>
    <xf numFmtId="0" fontId="17" fillId="0" borderId="0" xfId="1" applyFont="1" applyAlignment="1">
      <alignment horizontal="left" vertical="center" wrapText="1"/>
    </xf>
  </cellXfs>
  <cellStyles count="3">
    <cellStyle name="標準" xfId="0" builtinId="0"/>
    <cellStyle name="標準 2" xfId="2" xr:uid="{00000000-0005-0000-0000-000001000000}"/>
    <cellStyle name="標準_要件充足CL書式_105J" xfId="1" xr:uid="{00000000-0005-0000-0000-000002000000}"/>
  </cellStyles>
  <dxfs count="90">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i val="0"/>
        <condense val="0"/>
        <extend val="0"/>
        <color indexed="10"/>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61"/>
  <sheetViews>
    <sheetView tabSelected="1" view="pageBreakPreview" topLeftCell="B1" zoomScaleNormal="100" zoomScaleSheetLayoutView="100" workbookViewId="0">
      <selection activeCell="AB76" sqref="AB76"/>
    </sheetView>
  </sheetViews>
  <sheetFormatPr defaultRowHeight="12" x14ac:dyDescent="0.15"/>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x14ac:dyDescent="0.15">
      <c r="I1" s="1">
        <v>26</v>
      </c>
      <c r="R1" s="1">
        <v>29</v>
      </c>
      <c r="AC1" s="1">
        <v>10</v>
      </c>
    </row>
    <row r="2" spans="2:88" ht="19.5" customHeight="1" x14ac:dyDescent="0.15">
      <c r="B2" s="470"/>
      <c r="C2" s="470"/>
      <c r="D2" s="470"/>
      <c r="E2" s="470"/>
      <c r="H2" s="3"/>
      <c r="I2" s="4"/>
      <c r="J2" s="4"/>
      <c r="K2" s="4"/>
      <c r="L2" s="4"/>
      <c r="M2" s="4"/>
      <c r="N2" s="4"/>
      <c r="O2" s="4"/>
      <c r="P2" s="4"/>
      <c r="Q2" s="4"/>
      <c r="AB2" s="5"/>
      <c r="AC2" s="6" t="s">
        <v>0</v>
      </c>
    </row>
    <row r="3" spans="2:88" ht="35.25" customHeight="1" x14ac:dyDescent="0.15">
      <c r="B3" s="471" t="s">
        <v>1</v>
      </c>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row>
    <row r="4" spans="2:88" ht="9.75" customHeight="1" x14ac:dyDescent="0.15">
      <c r="B4" s="7"/>
      <c r="C4" s="7"/>
      <c r="D4" s="473"/>
      <c r="E4" s="474"/>
      <c r="F4" s="8"/>
      <c r="G4" s="8"/>
      <c r="H4" s="9"/>
      <c r="AD4" s="5"/>
      <c r="AE4" s="5"/>
      <c r="AF4" s="5"/>
      <c r="AG4" s="5"/>
      <c r="AH4" s="10"/>
      <c r="AI4" s="10"/>
      <c r="AJ4" s="10"/>
      <c r="AK4" s="10"/>
      <c r="AL4" s="10"/>
      <c r="AM4" s="10"/>
      <c r="AN4" s="10"/>
      <c r="AO4" s="10"/>
      <c r="AP4" s="10"/>
      <c r="AQ4" s="5"/>
      <c r="AR4" s="5"/>
      <c r="AS4" s="5"/>
      <c r="AT4" s="5"/>
      <c r="AU4" s="5"/>
      <c r="AV4" s="5"/>
      <c r="AW4" s="5"/>
      <c r="AX4" s="5"/>
      <c r="AY4" s="5"/>
      <c r="AZ4" s="5"/>
      <c r="BA4" s="5"/>
      <c r="BB4" s="5"/>
      <c r="BC4" s="5"/>
      <c r="BD4" s="5"/>
      <c r="BE4" s="10"/>
      <c r="BF4" s="5"/>
      <c r="BG4" s="10"/>
      <c r="BH4" s="10"/>
      <c r="BI4" s="10"/>
      <c r="BJ4" s="10"/>
      <c r="BK4" s="10"/>
      <c r="BL4" s="10"/>
      <c r="BM4" s="10"/>
      <c r="BN4" s="10"/>
      <c r="BO4" s="5"/>
      <c r="BP4" s="5"/>
      <c r="BQ4" s="5"/>
      <c r="BR4" s="5"/>
      <c r="BS4" s="5"/>
      <c r="BT4" s="5"/>
      <c r="BU4" s="5"/>
      <c r="BV4" s="5"/>
      <c r="BW4" s="5"/>
      <c r="BX4" s="5"/>
      <c r="BY4" s="5"/>
      <c r="BZ4" s="5"/>
      <c r="CA4" s="5"/>
      <c r="CB4" s="5"/>
      <c r="CC4" s="5"/>
      <c r="CD4" s="5"/>
      <c r="CE4" s="5"/>
      <c r="CF4" s="5"/>
      <c r="CG4" s="5"/>
      <c r="CH4" s="5"/>
      <c r="CI4" s="5"/>
      <c r="CJ4" s="5"/>
    </row>
    <row r="5" spans="2:88" ht="28.5" customHeight="1" thickBot="1" x14ac:dyDescent="0.2">
      <c r="B5" s="11" t="s">
        <v>2</v>
      </c>
      <c r="C5" s="12"/>
      <c r="D5" s="13"/>
      <c r="E5" s="13"/>
      <c r="H5" s="14"/>
      <c r="AC5" s="15"/>
      <c r="AM5" s="16" t="s">
        <v>3</v>
      </c>
      <c r="AN5" s="16" t="s">
        <v>4</v>
      </c>
      <c r="AO5" s="16" t="s">
        <v>5</v>
      </c>
      <c r="AP5" s="16" t="s">
        <v>6</v>
      </c>
      <c r="AQ5" s="17" t="s">
        <v>7</v>
      </c>
    </row>
    <row r="6" spans="2:88" ht="20.100000000000001" customHeight="1" thickBot="1" x14ac:dyDescent="0.2">
      <c r="B6" s="18" t="s">
        <v>8</v>
      </c>
      <c r="C6" s="410" t="s">
        <v>9</v>
      </c>
      <c r="D6" s="475"/>
      <c r="E6" s="19" t="s">
        <v>10</v>
      </c>
      <c r="F6" s="410" t="s">
        <v>11</v>
      </c>
      <c r="G6" s="476"/>
      <c r="H6" s="10"/>
      <c r="I6" s="8"/>
      <c r="J6" s="8"/>
      <c r="K6" s="8"/>
      <c r="L6" s="8"/>
      <c r="M6" s="8"/>
      <c r="N6" s="8"/>
      <c r="O6" s="8"/>
      <c r="P6" s="8"/>
      <c r="Q6" s="8"/>
      <c r="AD6" s="5"/>
      <c r="AE6" s="5"/>
      <c r="AF6" s="5"/>
      <c r="AG6" s="5"/>
      <c r="AH6" s="10"/>
      <c r="AI6" s="10"/>
      <c r="AJ6" s="10"/>
      <c r="AK6" s="10"/>
      <c r="AL6" s="10"/>
      <c r="AM6" s="10"/>
      <c r="AN6" s="10"/>
      <c r="AO6" s="10"/>
      <c r="AP6" s="10"/>
      <c r="AQ6" s="5"/>
      <c r="AR6" s="5"/>
      <c r="AS6" s="5"/>
      <c r="AT6" s="5"/>
      <c r="AU6" s="5"/>
      <c r="AV6" s="5"/>
      <c r="AW6" s="5"/>
      <c r="AX6" s="5"/>
      <c r="AY6" s="5"/>
      <c r="AZ6" s="5"/>
      <c r="BA6" s="5"/>
      <c r="BB6" s="5"/>
      <c r="BC6" s="5"/>
      <c r="BD6" s="5"/>
      <c r="BE6" s="10"/>
      <c r="BF6" s="5"/>
      <c r="BG6" s="10"/>
      <c r="BH6" s="10"/>
      <c r="BI6" s="10"/>
      <c r="BJ6" s="10"/>
      <c r="BK6" s="10"/>
      <c r="BL6" s="10"/>
      <c r="BM6" s="10"/>
      <c r="BN6" s="10"/>
      <c r="BO6" s="5"/>
      <c r="BP6" s="5"/>
      <c r="BQ6" s="5"/>
      <c r="BR6" s="5"/>
      <c r="BS6" s="5"/>
      <c r="BT6" s="5"/>
      <c r="BU6" s="5"/>
      <c r="BV6" s="5"/>
      <c r="BW6" s="5"/>
      <c r="BX6" s="5"/>
      <c r="BY6" s="5"/>
      <c r="BZ6" s="5"/>
      <c r="CA6" s="5"/>
      <c r="CB6" s="5"/>
      <c r="CC6" s="5"/>
      <c r="CD6" s="5"/>
      <c r="CE6" s="5"/>
      <c r="CF6" s="5"/>
      <c r="CG6" s="5"/>
      <c r="CH6" s="5"/>
      <c r="CI6" s="5"/>
      <c r="CJ6" s="5"/>
    </row>
    <row r="7" spans="2:88" ht="24.75" customHeight="1" x14ac:dyDescent="0.15">
      <c r="B7" s="20"/>
      <c r="C7" s="477" t="s">
        <v>12</v>
      </c>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5"/>
      <c r="AE7" s="5"/>
      <c r="AF7" s="5"/>
      <c r="AG7" s="5"/>
      <c r="AH7" s="10"/>
      <c r="AI7" s="10"/>
      <c r="AJ7" s="10"/>
      <c r="AK7" s="10"/>
      <c r="AL7" s="10"/>
      <c r="AM7" s="10"/>
      <c r="AN7" s="10"/>
      <c r="AO7" s="10"/>
      <c r="AP7" s="10"/>
      <c r="AQ7" s="5"/>
      <c r="AR7" s="5"/>
      <c r="AS7" s="5"/>
      <c r="AT7" s="5"/>
      <c r="AU7" s="5"/>
      <c r="AV7" s="5"/>
      <c r="AW7" s="5"/>
      <c r="AX7" s="5"/>
      <c r="AY7" s="5"/>
      <c r="AZ7" s="5"/>
      <c r="BA7" s="5"/>
      <c r="BB7" s="5"/>
      <c r="BC7" s="5"/>
      <c r="BD7" s="5"/>
      <c r="BE7" s="10"/>
      <c r="BF7" s="5"/>
      <c r="BG7" s="10"/>
      <c r="BH7" s="10"/>
      <c r="BI7" s="10"/>
      <c r="BJ7" s="10"/>
      <c r="BK7" s="10"/>
      <c r="BL7" s="10"/>
      <c r="BM7" s="10"/>
      <c r="BN7" s="10"/>
      <c r="BO7" s="5"/>
      <c r="BP7" s="5"/>
      <c r="BQ7" s="5"/>
      <c r="BR7" s="5"/>
      <c r="BS7" s="5"/>
      <c r="BT7" s="5"/>
      <c r="BU7" s="5"/>
      <c r="BV7" s="5"/>
      <c r="BW7" s="5"/>
      <c r="BX7" s="5"/>
      <c r="BY7" s="5"/>
      <c r="BZ7" s="5"/>
      <c r="CA7" s="5"/>
      <c r="CB7" s="5"/>
      <c r="CC7" s="5"/>
      <c r="CD7" s="5"/>
      <c r="CE7" s="5"/>
      <c r="CF7" s="5"/>
      <c r="CG7" s="5"/>
      <c r="CH7" s="5"/>
      <c r="CI7" s="5"/>
      <c r="CJ7" s="5"/>
    </row>
    <row r="8" spans="2:88" ht="24" customHeight="1" thickBot="1" x14ac:dyDescent="0.2">
      <c r="B8" s="21" t="s">
        <v>13</v>
      </c>
      <c r="C8" s="22"/>
      <c r="D8" s="22"/>
      <c r="I8" s="464" t="s">
        <v>14</v>
      </c>
      <c r="J8" s="464"/>
      <c r="K8" s="464"/>
      <c r="L8" s="464"/>
      <c r="M8" s="464"/>
      <c r="N8" s="464"/>
      <c r="O8" s="464"/>
      <c r="P8" s="464"/>
      <c r="Q8" s="464"/>
      <c r="R8" s="464" t="s">
        <v>15</v>
      </c>
      <c r="S8" s="464"/>
      <c r="T8" s="464"/>
      <c r="U8" s="464"/>
      <c r="V8" s="464"/>
      <c r="W8" s="464"/>
      <c r="X8" s="464"/>
      <c r="Y8" s="464"/>
      <c r="Z8" s="464"/>
      <c r="AA8" s="464"/>
      <c r="AB8" s="464"/>
      <c r="AC8" s="23" t="s">
        <v>16</v>
      </c>
      <c r="AH8" s="465" t="s">
        <v>17</v>
      </c>
      <c r="AI8" s="466"/>
      <c r="AJ8" s="466"/>
    </row>
    <row r="9" spans="2:88" ht="32.1" customHeight="1" thickBot="1" x14ac:dyDescent="0.2">
      <c r="B9" s="467" t="s">
        <v>18</v>
      </c>
      <c r="C9" s="468"/>
      <c r="D9" s="469"/>
      <c r="E9" s="469"/>
      <c r="F9" s="469"/>
      <c r="G9" s="469"/>
      <c r="H9" s="469"/>
      <c r="I9" s="409" t="s">
        <v>19</v>
      </c>
      <c r="J9" s="410"/>
      <c r="K9" s="410"/>
      <c r="L9" s="410"/>
      <c r="M9" s="410"/>
      <c r="N9" s="410"/>
      <c r="O9" s="410"/>
      <c r="P9" s="410"/>
      <c r="Q9" s="411"/>
      <c r="R9" s="409" t="s">
        <v>20</v>
      </c>
      <c r="S9" s="410"/>
      <c r="T9" s="410"/>
      <c r="U9" s="410"/>
      <c r="V9" s="410"/>
      <c r="W9" s="410"/>
      <c r="X9" s="410"/>
      <c r="Y9" s="410"/>
      <c r="Z9" s="410"/>
      <c r="AA9" s="410"/>
      <c r="AB9" s="411"/>
      <c r="AC9" s="24" t="s">
        <v>21</v>
      </c>
      <c r="AH9" s="25" t="s">
        <v>22</v>
      </c>
      <c r="AI9" s="25"/>
      <c r="AJ9" s="25" t="s">
        <v>23</v>
      </c>
    </row>
    <row r="10" spans="2:88" ht="22.5" customHeight="1" thickBot="1" x14ac:dyDescent="0.2">
      <c r="B10" s="26" t="s">
        <v>24</v>
      </c>
      <c r="C10" s="27"/>
      <c r="D10" s="28"/>
      <c r="E10" s="28"/>
      <c r="F10" s="28"/>
      <c r="G10" s="28"/>
      <c r="H10" s="28"/>
      <c r="I10" s="29"/>
      <c r="J10" s="29"/>
      <c r="K10" s="29"/>
      <c r="L10" s="29"/>
      <c r="M10" s="29"/>
      <c r="N10" s="29"/>
      <c r="O10" s="29"/>
      <c r="P10" s="29"/>
      <c r="Q10" s="29"/>
      <c r="R10" s="30"/>
      <c r="S10" s="30"/>
      <c r="T10" s="30"/>
      <c r="U10" s="30"/>
      <c r="V10" s="30"/>
      <c r="W10" s="30"/>
      <c r="X10" s="30"/>
      <c r="Y10" s="30"/>
      <c r="Z10" s="30"/>
      <c r="AA10" s="30"/>
      <c r="AB10" s="30"/>
      <c r="AC10" s="31"/>
      <c r="AH10" s="25"/>
      <c r="AI10" s="25"/>
      <c r="AJ10" s="25"/>
      <c r="BB10" s="2"/>
      <c r="BC10" s="2"/>
      <c r="BD10" s="2"/>
      <c r="BF10" s="2"/>
      <c r="BJ10" s="1"/>
      <c r="BK10" s="1"/>
      <c r="BL10" s="1"/>
      <c r="BM10" s="1"/>
      <c r="BN10" s="1"/>
    </row>
    <row r="11" spans="2:88" ht="29.25" customHeight="1" x14ac:dyDescent="0.15">
      <c r="B11" s="450" t="s">
        <v>25</v>
      </c>
      <c r="C11" s="451"/>
      <c r="D11" s="451"/>
      <c r="E11" s="451"/>
      <c r="F11" s="451"/>
      <c r="G11" s="451"/>
      <c r="H11" s="452"/>
      <c r="I11" s="454" t="s">
        <v>8</v>
      </c>
      <c r="J11" s="455" t="s">
        <v>26</v>
      </c>
      <c r="K11" s="455"/>
      <c r="L11" s="32"/>
      <c r="M11" s="33"/>
      <c r="N11" s="456" t="s">
        <v>27</v>
      </c>
      <c r="O11" s="457" t="s">
        <v>28</v>
      </c>
      <c r="P11" s="457"/>
      <c r="Q11" s="34"/>
      <c r="R11" s="458" t="s">
        <v>29</v>
      </c>
      <c r="S11" s="459"/>
      <c r="T11" s="459"/>
      <c r="U11" s="459"/>
      <c r="V11" s="459"/>
      <c r="W11" s="459"/>
      <c r="X11" s="459"/>
      <c r="Y11" s="459"/>
      <c r="Z11" s="459"/>
      <c r="AA11" s="459"/>
      <c r="AB11" s="460"/>
      <c r="AC11" s="448"/>
      <c r="AE11" s="35" t="str">
        <f>I11</f>
        <v>□</v>
      </c>
      <c r="AH11" s="36" t="str">
        <f>IF(AE11&amp;AE12="■□","●適合",IF(AE11&amp;AE12="□■","◆未達",IF(AE11&amp;AE12="□□","■未答","▼矛盾")))</f>
        <v>■未答</v>
      </c>
      <c r="AI11" s="25"/>
      <c r="AJ11" s="25"/>
      <c r="AL11" s="37" t="s">
        <v>30</v>
      </c>
      <c r="AM11" s="38" t="s">
        <v>31</v>
      </c>
      <c r="AN11" s="38" t="s">
        <v>32</v>
      </c>
      <c r="AO11" s="38" t="s">
        <v>33</v>
      </c>
      <c r="AP11" s="38" t="s">
        <v>34</v>
      </c>
      <c r="BB11" s="2"/>
      <c r="BC11" s="2"/>
      <c r="BD11" s="2"/>
      <c r="BF11" s="2"/>
      <c r="BJ11" s="1"/>
      <c r="BK11" s="1"/>
      <c r="BL11" s="1"/>
      <c r="BM11" s="1"/>
      <c r="BN11" s="1"/>
    </row>
    <row r="12" spans="2:88" ht="29.25" customHeight="1" x14ac:dyDescent="0.15">
      <c r="B12" s="453"/>
      <c r="C12" s="422"/>
      <c r="D12" s="422"/>
      <c r="E12" s="422"/>
      <c r="F12" s="422"/>
      <c r="G12" s="422"/>
      <c r="H12" s="423"/>
      <c r="I12" s="434"/>
      <c r="J12" s="435"/>
      <c r="K12" s="435"/>
      <c r="L12" s="39"/>
      <c r="M12" s="40"/>
      <c r="N12" s="436"/>
      <c r="O12" s="437"/>
      <c r="P12" s="437"/>
      <c r="Q12" s="41"/>
      <c r="R12" s="461"/>
      <c r="S12" s="462"/>
      <c r="T12" s="462"/>
      <c r="U12" s="462"/>
      <c r="V12" s="462"/>
      <c r="W12" s="462"/>
      <c r="X12" s="462"/>
      <c r="Y12" s="462"/>
      <c r="Z12" s="462"/>
      <c r="AA12" s="462"/>
      <c r="AB12" s="463"/>
      <c r="AC12" s="449"/>
      <c r="AE12" s="1" t="str">
        <f>N11</f>
        <v>□</v>
      </c>
      <c r="AH12" s="25"/>
      <c r="AI12" s="25"/>
      <c r="AJ12" s="25"/>
      <c r="AM12" s="36" t="s">
        <v>4</v>
      </c>
      <c r="AN12" s="36" t="s">
        <v>5</v>
      </c>
      <c r="AO12" s="42" t="s">
        <v>35</v>
      </c>
      <c r="AP12" s="42" t="s">
        <v>6</v>
      </c>
      <c r="BB12" s="2"/>
      <c r="BC12" s="2"/>
      <c r="BD12" s="2"/>
      <c r="BF12" s="2"/>
      <c r="BJ12" s="1"/>
      <c r="BK12" s="1"/>
      <c r="BL12" s="1"/>
      <c r="BM12" s="1"/>
      <c r="BN12" s="1"/>
    </row>
    <row r="13" spans="2:88" ht="36" customHeight="1" x14ac:dyDescent="0.15">
      <c r="B13" s="439" t="s">
        <v>36</v>
      </c>
      <c r="C13" s="440"/>
      <c r="D13" s="440"/>
      <c r="E13" s="440"/>
      <c r="F13" s="440"/>
      <c r="G13" s="440"/>
      <c r="H13" s="441"/>
      <c r="I13" s="43"/>
      <c r="J13" s="44"/>
      <c r="K13" s="44"/>
      <c r="L13" s="44"/>
      <c r="M13" s="44"/>
      <c r="N13" s="44"/>
      <c r="O13" s="44"/>
      <c r="P13" s="44"/>
      <c r="Q13" s="45"/>
      <c r="R13" s="418" t="s">
        <v>37</v>
      </c>
      <c r="S13" s="419"/>
      <c r="T13" s="419"/>
      <c r="U13" s="419"/>
      <c r="V13" s="419"/>
      <c r="W13" s="419"/>
      <c r="X13" s="419"/>
      <c r="Y13" s="419"/>
      <c r="Z13" s="419"/>
      <c r="AA13" s="419"/>
      <c r="AB13" s="420"/>
      <c r="AC13" s="46"/>
      <c r="AH13" s="25"/>
      <c r="AI13" s="25"/>
      <c r="AJ13" s="25"/>
      <c r="BB13" s="2"/>
      <c r="BC13" s="2"/>
      <c r="BD13" s="2"/>
      <c r="BF13" s="2"/>
      <c r="BJ13" s="1"/>
      <c r="BK13" s="1"/>
      <c r="BL13" s="1"/>
      <c r="BM13" s="1"/>
      <c r="BN13" s="1"/>
    </row>
    <row r="14" spans="2:88" ht="13.5" customHeight="1" x14ac:dyDescent="0.15">
      <c r="B14" s="47"/>
      <c r="C14" s="418" t="s">
        <v>38</v>
      </c>
      <c r="D14" s="419"/>
      <c r="E14" s="419"/>
      <c r="F14" s="419"/>
      <c r="G14" s="419"/>
      <c r="H14" s="420"/>
      <c r="I14" s="424" t="s">
        <v>8</v>
      </c>
      <c r="J14" s="426" t="s">
        <v>26</v>
      </c>
      <c r="K14" s="426"/>
      <c r="L14" s="48"/>
      <c r="M14" s="49"/>
      <c r="N14" s="428" t="s">
        <v>27</v>
      </c>
      <c r="O14" s="430" t="s">
        <v>28</v>
      </c>
      <c r="P14" s="430"/>
      <c r="Q14" s="50"/>
      <c r="R14" s="442"/>
      <c r="S14" s="443"/>
      <c r="T14" s="443"/>
      <c r="U14" s="443"/>
      <c r="V14" s="443"/>
      <c r="W14" s="443"/>
      <c r="X14" s="443"/>
      <c r="Y14" s="443"/>
      <c r="Z14" s="443"/>
      <c r="AA14" s="443"/>
      <c r="AB14" s="444"/>
      <c r="AC14" s="432"/>
      <c r="AE14" s="35" t="str">
        <f>I14</f>
        <v>□</v>
      </c>
      <c r="AH14" s="36" t="str">
        <f>IF(AE14&amp;AE15="■□","●適合",IF(AE14&amp;AE15="□■","◆未達",IF(AE14&amp;AE15="□□","■未答","▼矛盾")))</f>
        <v>■未答</v>
      </c>
      <c r="AI14" s="25"/>
      <c r="AJ14" s="25"/>
      <c r="AL14" s="37" t="s">
        <v>30</v>
      </c>
      <c r="AM14" s="38" t="s">
        <v>31</v>
      </c>
      <c r="AN14" s="38" t="s">
        <v>32</v>
      </c>
      <c r="AO14" s="38" t="s">
        <v>33</v>
      </c>
      <c r="AP14" s="38" t="s">
        <v>34</v>
      </c>
      <c r="BB14" s="2"/>
      <c r="BC14" s="2"/>
      <c r="BD14" s="2"/>
      <c r="BF14" s="2"/>
      <c r="BJ14" s="1"/>
      <c r="BK14" s="1"/>
      <c r="BL14" s="1"/>
      <c r="BM14" s="1"/>
      <c r="BN14" s="1"/>
    </row>
    <row r="15" spans="2:88" ht="13.5" customHeight="1" x14ac:dyDescent="0.15">
      <c r="B15" s="47"/>
      <c r="C15" s="421"/>
      <c r="D15" s="422"/>
      <c r="E15" s="422"/>
      <c r="F15" s="422"/>
      <c r="G15" s="422"/>
      <c r="H15" s="423"/>
      <c r="I15" s="434"/>
      <c r="J15" s="435"/>
      <c r="K15" s="435"/>
      <c r="L15" s="39"/>
      <c r="M15" s="40"/>
      <c r="N15" s="436"/>
      <c r="O15" s="437"/>
      <c r="P15" s="437"/>
      <c r="Q15" s="51"/>
      <c r="R15" s="442"/>
      <c r="S15" s="443"/>
      <c r="T15" s="443"/>
      <c r="U15" s="443"/>
      <c r="V15" s="443"/>
      <c r="W15" s="443"/>
      <c r="X15" s="443"/>
      <c r="Y15" s="443"/>
      <c r="Z15" s="443"/>
      <c r="AA15" s="443"/>
      <c r="AB15" s="444"/>
      <c r="AC15" s="438"/>
      <c r="AE15" s="1" t="str">
        <f>N14</f>
        <v>□</v>
      </c>
      <c r="AH15" s="25"/>
      <c r="AI15" s="25"/>
      <c r="AJ15" s="25"/>
      <c r="AM15" s="36" t="s">
        <v>4</v>
      </c>
      <c r="AN15" s="36" t="s">
        <v>5</v>
      </c>
      <c r="AO15" s="42" t="s">
        <v>35</v>
      </c>
      <c r="AP15" s="42" t="s">
        <v>6</v>
      </c>
      <c r="BB15" s="2"/>
      <c r="BC15" s="2"/>
      <c r="BD15" s="2"/>
      <c r="BF15" s="2"/>
      <c r="BJ15" s="1"/>
      <c r="BK15" s="1"/>
      <c r="BL15" s="1"/>
      <c r="BM15" s="1"/>
      <c r="BN15" s="1"/>
    </row>
    <row r="16" spans="2:88" ht="14.25" customHeight="1" x14ac:dyDescent="0.15">
      <c r="B16" s="47"/>
      <c r="C16" s="418" t="s">
        <v>39</v>
      </c>
      <c r="D16" s="419"/>
      <c r="E16" s="419"/>
      <c r="F16" s="419"/>
      <c r="G16" s="419"/>
      <c r="H16" s="420"/>
      <c r="I16" s="424" t="s">
        <v>40</v>
      </c>
      <c r="J16" s="426" t="s">
        <v>26</v>
      </c>
      <c r="K16" s="426"/>
      <c r="L16" s="48"/>
      <c r="M16" s="49"/>
      <c r="N16" s="428" t="s">
        <v>27</v>
      </c>
      <c r="O16" s="430" t="s">
        <v>28</v>
      </c>
      <c r="P16" s="430"/>
      <c r="Q16" s="50"/>
      <c r="R16" s="442"/>
      <c r="S16" s="443"/>
      <c r="T16" s="443"/>
      <c r="U16" s="443"/>
      <c r="V16" s="443"/>
      <c r="W16" s="443"/>
      <c r="X16" s="443"/>
      <c r="Y16" s="443"/>
      <c r="Z16" s="443"/>
      <c r="AA16" s="443"/>
      <c r="AB16" s="444"/>
      <c r="AC16" s="432"/>
      <c r="AE16" s="35" t="str">
        <f>I16</f>
        <v>□</v>
      </c>
      <c r="AH16" s="36" t="str">
        <f>IF(AE16&amp;AE17="■□","●適合",IF(AE16&amp;AE17="□■","◆未達",IF(AE16&amp;AE17="□□","■未答","▼矛盾")))</f>
        <v>■未答</v>
      </c>
      <c r="AI16" s="25"/>
      <c r="AJ16" s="25"/>
      <c r="AL16" s="37" t="s">
        <v>30</v>
      </c>
      <c r="AM16" s="38" t="s">
        <v>31</v>
      </c>
      <c r="AN16" s="38" t="s">
        <v>32</v>
      </c>
      <c r="AO16" s="38" t="s">
        <v>33</v>
      </c>
      <c r="AP16" s="38" t="s">
        <v>34</v>
      </c>
      <c r="BB16" s="2"/>
      <c r="BC16" s="2"/>
      <c r="BD16" s="2"/>
      <c r="BF16" s="2"/>
      <c r="BJ16" s="1"/>
      <c r="BK16" s="1"/>
      <c r="BL16" s="1"/>
      <c r="BM16" s="1"/>
      <c r="BN16" s="1"/>
    </row>
    <row r="17" spans="2:66" ht="14.25" customHeight="1" x14ac:dyDescent="0.15">
      <c r="B17" s="47"/>
      <c r="C17" s="421"/>
      <c r="D17" s="422"/>
      <c r="E17" s="422"/>
      <c r="F17" s="422"/>
      <c r="G17" s="422"/>
      <c r="H17" s="423"/>
      <c r="I17" s="434"/>
      <c r="J17" s="435"/>
      <c r="K17" s="435"/>
      <c r="L17" s="39"/>
      <c r="M17" s="40"/>
      <c r="N17" s="436"/>
      <c r="O17" s="437"/>
      <c r="P17" s="437"/>
      <c r="Q17" s="51"/>
      <c r="R17" s="442"/>
      <c r="S17" s="443"/>
      <c r="T17" s="443"/>
      <c r="U17" s="443"/>
      <c r="V17" s="443"/>
      <c r="W17" s="443"/>
      <c r="X17" s="443"/>
      <c r="Y17" s="443"/>
      <c r="Z17" s="443"/>
      <c r="AA17" s="443"/>
      <c r="AB17" s="444"/>
      <c r="AC17" s="438"/>
      <c r="AE17" s="1" t="str">
        <f>N16</f>
        <v>□</v>
      </c>
      <c r="AH17" s="25"/>
      <c r="AI17" s="25"/>
      <c r="AJ17" s="25"/>
      <c r="AM17" s="36" t="s">
        <v>4</v>
      </c>
      <c r="AN17" s="36" t="s">
        <v>5</v>
      </c>
      <c r="AO17" s="42" t="s">
        <v>35</v>
      </c>
      <c r="AP17" s="42" t="s">
        <v>6</v>
      </c>
      <c r="BB17" s="2"/>
      <c r="BC17" s="2"/>
      <c r="BD17" s="2"/>
      <c r="BF17" s="2"/>
      <c r="BJ17" s="1"/>
      <c r="BK17" s="1"/>
      <c r="BL17" s="1"/>
      <c r="BM17" s="1"/>
      <c r="BN17" s="1"/>
    </row>
    <row r="18" spans="2:66" ht="14.25" customHeight="1" x14ac:dyDescent="0.15">
      <c r="B18" s="47"/>
      <c r="C18" s="418" t="s">
        <v>41</v>
      </c>
      <c r="D18" s="419"/>
      <c r="E18" s="419"/>
      <c r="F18" s="419"/>
      <c r="G18" s="419"/>
      <c r="H18" s="420"/>
      <c r="I18" s="424" t="s">
        <v>8</v>
      </c>
      <c r="J18" s="426" t="s">
        <v>26</v>
      </c>
      <c r="K18" s="426"/>
      <c r="L18" s="48"/>
      <c r="M18" s="49"/>
      <c r="N18" s="428" t="s">
        <v>27</v>
      </c>
      <c r="O18" s="430" t="s">
        <v>28</v>
      </c>
      <c r="P18" s="430"/>
      <c r="Q18" s="50"/>
      <c r="R18" s="442"/>
      <c r="S18" s="443"/>
      <c r="T18" s="443"/>
      <c r="U18" s="443"/>
      <c r="V18" s="443"/>
      <c r="W18" s="443"/>
      <c r="X18" s="443"/>
      <c r="Y18" s="443"/>
      <c r="Z18" s="443"/>
      <c r="AA18" s="443"/>
      <c r="AB18" s="444"/>
      <c r="AC18" s="432"/>
      <c r="AE18" s="35" t="str">
        <f>I18</f>
        <v>□</v>
      </c>
      <c r="AH18" s="36" t="str">
        <f>IF(AE18&amp;AE19="■□","●適合",IF(AE18&amp;AE19="□■","◆未達",IF(AE18&amp;AE19="□□","■未答","▼矛盾")))</f>
        <v>■未答</v>
      </c>
      <c r="AI18" s="25"/>
      <c r="AJ18" s="25"/>
      <c r="AL18" s="37" t="s">
        <v>30</v>
      </c>
      <c r="AM18" s="38" t="s">
        <v>42</v>
      </c>
      <c r="AN18" s="38" t="s">
        <v>32</v>
      </c>
      <c r="AO18" s="38" t="s">
        <v>33</v>
      </c>
      <c r="AP18" s="38" t="s">
        <v>34</v>
      </c>
      <c r="BB18" s="2"/>
      <c r="BC18" s="2"/>
      <c r="BD18" s="2"/>
      <c r="BF18" s="2"/>
      <c r="BJ18" s="1"/>
      <c r="BK18" s="1"/>
      <c r="BL18" s="1"/>
      <c r="BM18" s="1"/>
      <c r="BN18" s="1"/>
    </row>
    <row r="19" spans="2:66" ht="14.25" customHeight="1" x14ac:dyDescent="0.15">
      <c r="B19" s="52"/>
      <c r="C19" s="421"/>
      <c r="D19" s="422"/>
      <c r="E19" s="422"/>
      <c r="F19" s="422"/>
      <c r="G19" s="422"/>
      <c r="H19" s="423"/>
      <c r="I19" s="434"/>
      <c r="J19" s="435"/>
      <c r="K19" s="435"/>
      <c r="L19" s="39"/>
      <c r="M19" s="40"/>
      <c r="N19" s="436"/>
      <c r="O19" s="437"/>
      <c r="P19" s="437"/>
      <c r="Q19" s="51"/>
      <c r="R19" s="421"/>
      <c r="S19" s="422"/>
      <c r="T19" s="422"/>
      <c r="U19" s="422"/>
      <c r="V19" s="422"/>
      <c r="W19" s="422"/>
      <c r="X19" s="422"/>
      <c r="Y19" s="422"/>
      <c r="Z19" s="422"/>
      <c r="AA19" s="422"/>
      <c r="AB19" s="423"/>
      <c r="AC19" s="438"/>
      <c r="AE19" s="1" t="str">
        <f>N18</f>
        <v>□</v>
      </c>
      <c r="AH19" s="25"/>
      <c r="AI19" s="25"/>
      <c r="AJ19" s="25"/>
      <c r="AM19" s="36" t="s">
        <v>4</v>
      </c>
      <c r="AN19" s="36" t="s">
        <v>5</v>
      </c>
      <c r="AO19" s="42" t="s">
        <v>35</v>
      </c>
      <c r="AP19" s="42" t="s">
        <v>6</v>
      </c>
      <c r="BB19" s="2"/>
      <c r="BC19" s="2"/>
      <c r="BD19" s="2"/>
      <c r="BF19" s="2"/>
      <c r="BJ19" s="1"/>
      <c r="BK19" s="1"/>
      <c r="BL19" s="1"/>
      <c r="BM19" s="1"/>
      <c r="BN19" s="1"/>
    </row>
    <row r="20" spans="2:66" ht="36.75" customHeight="1" x14ac:dyDescent="0.15">
      <c r="B20" s="439" t="s">
        <v>43</v>
      </c>
      <c r="C20" s="440"/>
      <c r="D20" s="440"/>
      <c r="E20" s="440"/>
      <c r="F20" s="440"/>
      <c r="G20" s="440"/>
      <c r="H20" s="441"/>
      <c r="I20" s="43"/>
      <c r="J20" s="44"/>
      <c r="K20" s="44"/>
      <c r="L20" s="44"/>
      <c r="M20" s="44"/>
      <c r="N20" s="44"/>
      <c r="O20" s="44"/>
      <c r="P20" s="44"/>
      <c r="Q20" s="45"/>
      <c r="R20" s="418" t="s">
        <v>44</v>
      </c>
      <c r="S20" s="419"/>
      <c r="T20" s="419"/>
      <c r="U20" s="419"/>
      <c r="V20" s="419"/>
      <c r="W20" s="419"/>
      <c r="X20" s="419"/>
      <c r="Y20" s="419"/>
      <c r="Z20" s="419"/>
      <c r="AA20" s="419"/>
      <c r="AB20" s="420"/>
      <c r="AC20" s="46"/>
      <c r="AH20" s="25"/>
      <c r="AI20" s="25"/>
      <c r="AJ20" s="25"/>
      <c r="BB20" s="2"/>
      <c r="BC20" s="2"/>
      <c r="BD20" s="2"/>
      <c r="BF20" s="2"/>
      <c r="BJ20" s="1"/>
      <c r="BK20" s="1"/>
      <c r="BL20" s="1"/>
      <c r="BM20" s="1"/>
      <c r="BN20" s="1"/>
    </row>
    <row r="21" spans="2:66" ht="14.25" customHeight="1" x14ac:dyDescent="0.15">
      <c r="B21" s="47"/>
      <c r="C21" s="418" t="s">
        <v>45</v>
      </c>
      <c r="D21" s="419"/>
      <c r="E21" s="419"/>
      <c r="F21" s="419"/>
      <c r="G21" s="419"/>
      <c r="H21" s="420"/>
      <c r="I21" s="424" t="s">
        <v>8</v>
      </c>
      <c r="J21" s="426" t="s">
        <v>26</v>
      </c>
      <c r="K21" s="426"/>
      <c r="L21" s="48"/>
      <c r="M21" s="49"/>
      <c r="N21" s="428" t="s">
        <v>27</v>
      </c>
      <c r="O21" s="430" t="s">
        <v>28</v>
      </c>
      <c r="P21" s="430"/>
      <c r="Q21" s="50"/>
      <c r="R21" s="442"/>
      <c r="S21" s="443"/>
      <c r="T21" s="443"/>
      <c r="U21" s="443"/>
      <c r="V21" s="443"/>
      <c r="W21" s="443"/>
      <c r="X21" s="443"/>
      <c r="Y21" s="443"/>
      <c r="Z21" s="443"/>
      <c r="AA21" s="443"/>
      <c r="AB21" s="444"/>
      <c r="AC21" s="432"/>
      <c r="AE21" s="35" t="str">
        <f>I21</f>
        <v>□</v>
      </c>
      <c r="AH21" s="36" t="str">
        <f>IF(AE21&amp;AE22="■□","●適合",IF(AE21&amp;AE22="□■","◆未達",IF(AE21&amp;AE22="□□","■未答","▼矛盾")))</f>
        <v>■未答</v>
      </c>
      <c r="AI21" s="25"/>
      <c r="AJ21" s="25"/>
      <c r="AL21" s="37" t="s">
        <v>30</v>
      </c>
      <c r="AM21" s="38" t="s">
        <v>31</v>
      </c>
      <c r="AN21" s="38" t="s">
        <v>32</v>
      </c>
      <c r="AO21" s="38" t="s">
        <v>33</v>
      </c>
      <c r="AP21" s="38" t="s">
        <v>34</v>
      </c>
      <c r="BB21" s="2"/>
      <c r="BC21" s="2"/>
      <c r="BD21" s="2"/>
      <c r="BF21" s="2"/>
      <c r="BJ21" s="1"/>
      <c r="BK21" s="1"/>
      <c r="BL21" s="1"/>
      <c r="BM21" s="1"/>
      <c r="BN21" s="1"/>
    </row>
    <row r="22" spans="2:66" ht="14.25" customHeight="1" x14ac:dyDescent="0.15">
      <c r="B22" s="47"/>
      <c r="C22" s="421"/>
      <c r="D22" s="422"/>
      <c r="E22" s="422"/>
      <c r="F22" s="422"/>
      <c r="G22" s="422"/>
      <c r="H22" s="423"/>
      <c r="I22" s="434"/>
      <c r="J22" s="435"/>
      <c r="K22" s="435"/>
      <c r="L22" s="39"/>
      <c r="M22" s="40"/>
      <c r="N22" s="436"/>
      <c r="O22" s="437"/>
      <c r="P22" s="437"/>
      <c r="Q22" s="51"/>
      <c r="R22" s="442"/>
      <c r="S22" s="443"/>
      <c r="T22" s="443"/>
      <c r="U22" s="443"/>
      <c r="V22" s="443"/>
      <c r="W22" s="443"/>
      <c r="X22" s="443"/>
      <c r="Y22" s="443"/>
      <c r="Z22" s="443"/>
      <c r="AA22" s="443"/>
      <c r="AB22" s="444"/>
      <c r="AC22" s="438"/>
      <c r="AE22" s="1" t="str">
        <f>N21</f>
        <v>□</v>
      </c>
      <c r="AH22" s="25"/>
      <c r="AI22" s="25"/>
      <c r="AJ22" s="25"/>
      <c r="AM22" s="36" t="s">
        <v>4</v>
      </c>
      <c r="AN22" s="36" t="s">
        <v>5</v>
      </c>
      <c r="AO22" s="42" t="s">
        <v>35</v>
      </c>
      <c r="AP22" s="42" t="s">
        <v>6</v>
      </c>
      <c r="BB22" s="2"/>
      <c r="BC22" s="2"/>
      <c r="BD22" s="2"/>
      <c r="BF22" s="2"/>
      <c r="BJ22" s="1"/>
      <c r="BK22" s="1"/>
      <c r="BL22" s="1"/>
      <c r="BM22" s="1"/>
      <c r="BN22" s="1"/>
    </row>
    <row r="23" spans="2:66" ht="14.25" customHeight="1" x14ac:dyDescent="0.15">
      <c r="B23" s="47"/>
      <c r="C23" s="418" t="s">
        <v>46</v>
      </c>
      <c r="D23" s="419"/>
      <c r="E23" s="419"/>
      <c r="F23" s="419"/>
      <c r="G23" s="419"/>
      <c r="H23" s="420"/>
      <c r="I23" s="424" t="s">
        <v>8</v>
      </c>
      <c r="J23" s="426" t="s">
        <v>26</v>
      </c>
      <c r="K23" s="426"/>
      <c r="L23" s="48"/>
      <c r="M23" s="49"/>
      <c r="N23" s="428" t="s">
        <v>27</v>
      </c>
      <c r="O23" s="430" t="s">
        <v>28</v>
      </c>
      <c r="P23" s="430"/>
      <c r="Q23" s="50"/>
      <c r="R23" s="442"/>
      <c r="S23" s="443"/>
      <c r="T23" s="443"/>
      <c r="U23" s="443"/>
      <c r="V23" s="443"/>
      <c r="W23" s="443"/>
      <c r="X23" s="443"/>
      <c r="Y23" s="443"/>
      <c r="Z23" s="443"/>
      <c r="AA23" s="443"/>
      <c r="AB23" s="444"/>
      <c r="AC23" s="432"/>
      <c r="AE23" s="35" t="str">
        <f>I23</f>
        <v>□</v>
      </c>
      <c r="AH23" s="36" t="str">
        <f>IF(AE23&amp;AE24="■□","●適合",IF(AE23&amp;AE24="□■","◆未達",IF(AE23&amp;AE24="□□","■未答","▼矛盾")))</f>
        <v>■未答</v>
      </c>
      <c r="AI23" s="25"/>
      <c r="AJ23" s="25"/>
      <c r="AL23" s="37" t="s">
        <v>30</v>
      </c>
      <c r="AM23" s="38" t="s">
        <v>31</v>
      </c>
      <c r="AN23" s="38" t="s">
        <v>32</v>
      </c>
      <c r="AO23" s="38" t="s">
        <v>33</v>
      </c>
      <c r="AP23" s="38" t="s">
        <v>34</v>
      </c>
      <c r="BB23" s="2"/>
      <c r="BC23" s="2"/>
      <c r="BD23" s="2"/>
      <c r="BF23" s="2"/>
      <c r="BJ23" s="1"/>
      <c r="BK23" s="1"/>
      <c r="BL23" s="1"/>
      <c r="BM23" s="1"/>
      <c r="BN23" s="1"/>
    </row>
    <row r="24" spans="2:66" ht="14.25" customHeight="1" x14ac:dyDescent="0.15">
      <c r="B24" s="52"/>
      <c r="C24" s="421"/>
      <c r="D24" s="422"/>
      <c r="E24" s="422"/>
      <c r="F24" s="422"/>
      <c r="G24" s="422"/>
      <c r="H24" s="423"/>
      <c r="I24" s="434"/>
      <c r="J24" s="435"/>
      <c r="K24" s="435"/>
      <c r="L24" s="39"/>
      <c r="M24" s="40"/>
      <c r="N24" s="436"/>
      <c r="O24" s="437"/>
      <c r="P24" s="437"/>
      <c r="Q24" s="51"/>
      <c r="R24" s="421"/>
      <c r="S24" s="422"/>
      <c r="T24" s="422"/>
      <c r="U24" s="422"/>
      <c r="V24" s="422"/>
      <c r="W24" s="422"/>
      <c r="X24" s="422"/>
      <c r="Y24" s="422"/>
      <c r="Z24" s="422"/>
      <c r="AA24" s="422"/>
      <c r="AB24" s="423"/>
      <c r="AC24" s="438"/>
      <c r="AE24" s="1" t="str">
        <f>N23</f>
        <v>□</v>
      </c>
      <c r="AH24" s="25"/>
      <c r="AI24" s="25"/>
      <c r="AJ24" s="25"/>
      <c r="AM24" s="36" t="s">
        <v>4</v>
      </c>
      <c r="AN24" s="36" t="s">
        <v>5</v>
      </c>
      <c r="AO24" s="42" t="s">
        <v>35</v>
      </c>
      <c r="AP24" s="42" t="s">
        <v>6</v>
      </c>
      <c r="BB24" s="2"/>
      <c r="BC24" s="2"/>
      <c r="BD24" s="2"/>
      <c r="BF24" s="2"/>
      <c r="BJ24" s="1"/>
      <c r="BK24" s="1"/>
      <c r="BL24" s="1"/>
      <c r="BM24" s="1"/>
      <c r="BN24" s="1"/>
    </row>
    <row r="25" spans="2:66" ht="33" customHeight="1" x14ac:dyDescent="0.15">
      <c r="B25" s="47" t="s">
        <v>47</v>
      </c>
      <c r="C25" s="53"/>
      <c r="D25" s="53"/>
      <c r="E25" s="53"/>
      <c r="F25" s="53"/>
      <c r="G25" s="53"/>
      <c r="H25" s="54"/>
      <c r="I25" s="55"/>
      <c r="J25" s="56"/>
      <c r="K25" s="56"/>
      <c r="L25" s="57"/>
      <c r="M25" s="57"/>
      <c r="N25" s="56"/>
      <c r="O25" s="56"/>
      <c r="P25" s="56"/>
      <c r="Q25" s="56"/>
      <c r="R25" s="418" t="s">
        <v>48</v>
      </c>
      <c r="S25" s="419"/>
      <c r="T25" s="419"/>
      <c r="U25" s="419"/>
      <c r="V25" s="419"/>
      <c r="W25" s="419"/>
      <c r="X25" s="419"/>
      <c r="Y25" s="419"/>
      <c r="Z25" s="419"/>
      <c r="AA25" s="419"/>
      <c r="AB25" s="420"/>
      <c r="AC25" s="58"/>
      <c r="AH25" s="25"/>
      <c r="AI25" s="25"/>
      <c r="AJ25" s="25"/>
      <c r="BB25" s="2"/>
      <c r="BC25" s="2"/>
      <c r="BD25" s="2"/>
      <c r="BF25" s="2"/>
      <c r="BJ25" s="1"/>
      <c r="BK25" s="1"/>
      <c r="BL25" s="1"/>
      <c r="BM25" s="1"/>
      <c r="BN25" s="1"/>
    </row>
    <row r="26" spans="2:66" ht="14.25" customHeight="1" x14ac:dyDescent="0.15">
      <c r="B26" s="47"/>
      <c r="C26" s="418" t="s">
        <v>49</v>
      </c>
      <c r="D26" s="419"/>
      <c r="E26" s="419"/>
      <c r="F26" s="419"/>
      <c r="G26" s="419"/>
      <c r="H26" s="420"/>
      <c r="I26" s="424" t="s">
        <v>40</v>
      </c>
      <c r="J26" s="426" t="s">
        <v>26</v>
      </c>
      <c r="K26" s="426"/>
      <c r="L26" s="48"/>
      <c r="M26" s="49"/>
      <c r="N26" s="428" t="s">
        <v>50</v>
      </c>
      <c r="O26" s="430" t="s">
        <v>28</v>
      </c>
      <c r="P26" s="430"/>
      <c r="Q26" s="50"/>
      <c r="R26" s="442"/>
      <c r="S26" s="443"/>
      <c r="T26" s="443"/>
      <c r="U26" s="443"/>
      <c r="V26" s="443"/>
      <c r="W26" s="443"/>
      <c r="X26" s="443"/>
      <c r="Y26" s="443"/>
      <c r="Z26" s="443"/>
      <c r="AA26" s="443"/>
      <c r="AB26" s="444"/>
      <c r="AC26" s="432"/>
      <c r="AE26" s="35" t="str">
        <f>I26</f>
        <v>□</v>
      </c>
      <c r="AH26" s="36" t="str">
        <f>IF(AE26&amp;AE27="■□","●適合",IF(AE26&amp;AE27="□■","◆未達",IF(AE26&amp;AE27="□□","■未答","▼矛盾")))</f>
        <v>■未答</v>
      </c>
      <c r="AI26" s="25"/>
      <c r="AJ26" s="25"/>
      <c r="AL26" s="37" t="s">
        <v>30</v>
      </c>
      <c r="AM26" s="38" t="s">
        <v>31</v>
      </c>
      <c r="AN26" s="38" t="s">
        <v>32</v>
      </c>
      <c r="AO26" s="38" t="s">
        <v>51</v>
      </c>
      <c r="AP26" s="38" t="s">
        <v>34</v>
      </c>
      <c r="BB26" s="2"/>
      <c r="BC26" s="2"/>
      <c r="BD26" s="2"/>
      <c r="BF26" s="2"/>
      <c r="BJ26" s="1"/>
      <c r="BK26" s="1"/>
      <c r="BL26" s="1"/>
      <c r="BM26" s="1"/>
      <c r="BN26" s="1"/>
    </row>
    <row r="27" spans="2:66" ht="14.25" customHeight="1" x14ac:dyDescent="0.15">
      <c r="B27" s="47"/>
      <c r="C27" s="421"/>
      <c r="D27" s="422"/>
      <c r="E27" s="422"/>
      <c r="F27" s="422"/>
      <c r="G27" s="422"/>
      <c r="H27" s="423"/>
      <c r="I27" s="434"/>
      <c r="J27" s="435"/>
      <c r="K27" s="435"/>
      <c r="L27" s="39"/>
      <c r="M27" s="40"/>
      <c r="N27" s="436"/>
      <c r="O27" s="437"/>
      <c r="P27" s="437"/>
      <c r="Q27" s="51"/>
      <c r="R27" s="442"/>
      <c r="S27" s="443"/>
      <c r="T27" s="443"/>
      <c r="U27" s="443"/>
      <c r="V27" s="443"/>
      <c r="W27" s="443"/>
      <c r="X27" s="443"/>
      <c r="Y27" s="443"/>
      <c r="Z27" s="443"/>
      <c r="AA27" s="443"/>
      <c r="AB27" s="444"/>
      <c r="AC27" s="438"/>
      <c r="AE27" s="1" t="str">
        <f>N26</f>
        <v>□</v>
      </c>
      <c r="AH27" s="25"/>
      <c r="AI27" s="25"/>
      <c r="AJ27" s="25"/>
      <c r="AM27" s="36" t="s">
        <v>4</v>
      </c>
      <c r="AN27" s="36" t="s">
        <v>5</v>
      </c>
      <c r="AO27" s="42" t="s">
        <v>35</v>
      </c>
      <c r="AP27" s="42" t="s">
        <v>6</v>
      </c>
      <c r="BB27" s="2"/>
      <c r="BC27" s="2"/>
      <c r="BD27" s="2"/>
      <c r="BF27" s="2"/>
      <c r="BJ27" s="1"/>
      <c r="BK27" s="1"/>
      <c r="BL27" s="1"/>
      <c r="BM27" s="1"/>
      <c r="BN27" s="1"/>
    </row>
    <row r="28" spans="2:66" ht="14.25" customHeight="1" x14ac:dyDescent="0.15">
      <c r="B28" s="47"/>
      <c r="C28" s="418" t="s">
        <v>52</v>
      </c>
      <c r="D28" s="419"/>
      <c r="E28" s="419"/>
      <c r="F28" s="419"/>
      <c r="G28" s="419"/>
      <c r="H28" s="420"/>
      <c r="I28" s="424" t="s">
        <v>8</v>
      </c>
      <c r="J28" s="426" t="s">
        <v>26</v>
      </c>
      <c r="K28" s="426"/>
      <c r="L28" s="48"/>
      <c r="M28" s="49"/>
      <c r="N28" s="428" t="s">
        <v>27</v>
      </c>
      <c r="O28" s="430" t="s">
        <v>28</v>
      </c>
      <c r="P28" s="430"/>
      <c r="Q28" s="50"/>
      <c r="R28" s="442"/>
      <c r="S28" s="443"/>
      <c r="T28" s="443"/>
      <c r="U28" s="443"/>
      <c r="V28" s="443"/>
      <c r="W28" s="443"/>
      <c r="X28" s="443"/>
      <c r="Y28" s="443"/>
      <c r="Z28" s="443"/>
      <c r="AA28" s="443"/>
      <c r="AB28" s="444"/>
      <c r="AC28" s="432"/>
      <c r="AE28" s="35" t="str">
        <f>I28</f>
        <v>□</v>
      </c>
      <c r="AH28" s="36" t="str">
        <f>IF(AE28&amp;AE29="■□","●適合",IF(AE28&amp;AE29="□■","◆未達",IF(AE28&amp;AE29="□□","■未答","▼矛盾")))</f>
        <v>■未答</v>
      </c>
      <c r="AI28" s="25"/>
      <c r="AJ28" s="25"/>
      <c r="AL28" s="37" t="s">
        <v>30</v>
      </c>
      <c r="AM28" s="38" t="s">
        <v>31</v>
      </c>
      <c r="AN28" s="38" t="s">
        <v>32</v>
      </c>
      <c r="AO28" s="38" t="s">
        <v>33</v>
      </c>
      <c r="AP28" s="38" t="s">
        <v>34</v>
      </c>
      <c r="BB28" s="2"/>
      <c r="BC28" s="2"/>
      <c r="BD28" s="2"/>
      <c r="BF28" s="2"/>
      <c r="BJ28" s="1"/>
      <c r="BK28" s="1"/>
      <c r="BL28" s="1"/>
      <c r="BM28" s="1"/>
      <c r="BN28" s="1"/>
    </row>
    <row r="29" spans="2:66" ht="14.25" customHeight="1" x14ac:dyDescent="0.15">
      <c r="B29" s="47"/>
      <c r="C29" s="421"/>
      <c r="D29" s="422"/>
      <c r="E29" s="422"/>
      <c r="F29" s="422"/>
      <c r="G29" s="422"/>
      <c r="H29" s="423"/>
      <c r="I29" s="434"/>
      <c r="J29" s="435"/>
      <c r="K29" s="435"/>
      <c r="L29" s="39"/>
      <c r="M29" s="40"/>
      <c r="N29" s="436"/>
      <c r="O29" s="437"/>
      <c r="P29" s="437"/>
      <c r="Q29" s="51"/>
      <c r="R29" s="442"/>
      <c r="S29" s="443"/>
      <c r="T29" s="443"/>
      <c r="U29" s="443"/>
      <c r="V29" s="443"/>
      <c r="W29" s="443"/>
      <c r="X29" s="443"/>
      <c r="Y29" s="443"/>
      <c r="Z29" s="443"/>
      <c r="AA29" s="443"/>
      <c r="AB29" s="444"/>
      <c r="AC29" s="438"/>
      <c r="AE29" s="1" t="str">
        <f>N28</f>
        <v>□</v>
      </c>
      <c r="AH29" s="25"/>
      <c r="AI29" s="25"/>
      <c r="AJ29" s="25"/>
      <c r="AM29" s="36" t="s">
        <v>4</v>
      </c>
      <c r="AN29" s="36" t="s">
        <v>5</v>
      </c>
      <c r="AO29" s="42" t="s">
        <v>35</v>
      </c>
      <c r="AP29" s="42" t="s">
        <v>6</v>
      </c>
      <c r="BB29" s="2"/>
      <c r="BC29" s="2"/>
      <c r="BD29" s="2"/>
      <c r="BF29" s="2"/>
      <c r="BJ29" s="1"/>
      <c r="BK29" s="1"/>
      <c r="BL29" s="1"/>
      <c r="BM29" s="1"/>
      <c r="BN29" s="1"/>
    </row>
    <row r="30" spans="2:66" ht="14.25" customHeight="1" x14ac:dyDescent="0.15">
      <c r="B30" s="47"/>
      <c r="C30" s="418" t="s">
        <v>53</v>
      </c>
      <c r="D30" s="419"/>
      <c r="E30" s="419"/>
      <c r="F30" s="419"/>
      <c r="G30" s="419"/>
      <c r="H30" s="420"/>
      <c r="I30" s="424" t="s">
        <v>8</v>
      </c>
      <c r="J30" s="426" t="s">
        <v>26</v>
      </c>
      <c r="K30" s="426"/>
      <c r="L30" s="48"/>
      <c r="M30" s="49"/>
      <c r="N30" s="428" t="s">
        <v>27</v>
      </c>
      <c r="O30" s="430" t="s">
        <v>28</v>
      </c>
      <c r="P30" s="430"/>
      <c r="Q30" s="50"/>
      <c r="R30" s="442"/>
      <c r="S30" s="443"/>
      <c r="T30" s="443"/>
      <c r="U30" s="443"/>
      <c r="V30" s="443"/>
      <c r="W30" s="443"/>
      <c r="X30" s="443"/>
      <c r="Y30" s="443"/>
      <c r="Z30" s="443"/>
      <c r="AA30" s="443"/>
      <c r="AB30" s="444"/>
      <c r="AC30" s="432"/>
      <c r="AE30" s="35" t="str">
        <f>I30</f>
        <v>□</v>
      </c>
      <c r="AH30" s="36" t="str">
        <f>IF(AE30&amp;AE31="■□","●適合",IF(AE30&amp;AE31="□■","◆未達",IF(AE30&amp;AE31="□□","■未答","▼矛盾")))</f>
        <v>■未答</v>
      </c>
      <c r="AI30" s="25"/>
      <c r="AJ30" s="25"/>
      <c r="AL30" s="37" t="s">
        <v>30</v>
      </c>
      <c r="AM30" s="38" t="s">
        <v>42</v>
      </c>
      <c r="AN30" s="38" t="s">
        <v>32</v>
      </c>
      <c r="AO30" s="38" t="s">
        <v>33</v>
      </c>
      <c r="AP30" s="38" t="s">
        <v>34</v>
      </c>
      <c r="BB30" s="2"/>
      <c r="BC30" s="2"/>
      <c r="BD30" s="2"/>
      <c r="BF30" s="2"/>
      <c r="BJ30" s="1"/>
      <c r="BK30" s="1"/>
      <c r="BL30" s="1"/>
      <c r="BM30" s="1"/>
      <c r="BN30" s="1"/>
    </row>
    <row r="31" spans="2:66" ht="14.25" customHeight="1" thickBot="1" x14ac:dyDescent="0.2">
      <c r="B31" s="52"/>
      <c r="C31" s="421"/>
      <c r="D31" s="422"/>
      <c r="E31" s="422"/>
      <c r="F31" s="422"/>
      <c r="G31" s="422"/>
      <c r="H31" s="423"/>
      <c r="I31" s="425"/>
      <c r="J31" s="427"/>
      <c r="K31" s="427"/>
      <c r="L31" s="59"/>
      <c r="M31" s="60"/>
      <c r="N31" s="429"/>
      <c r="O31" s="431"/>
      <c r="P31" s="431"/>
      <c r="Q31" s="61"/>
      <c r="R31" s="445"/>
      <c r="S31" s="446"/>
      <c r="T31" s="446"/>
      <c r="U31" s="446"/>
      <c r="V31" s="446"/>
      <c r="W31" s="446"/>
      <c r="X31" s="446"/>
      <c r="Y31" s="446"/>
      <c r="Z31" s="446"/>
      <c r="AA31" s="446"/>
      <c r="AB31" s="447"/>
      <c r="AC31" s="433"/>
      <c r="AE31" s="1" t="str">
        <f>N30</f>
        <v>□</v>
      </c>
      <c r="AH31" s="25"/>
      <c r="AI31" s="25"/>
      <c r="AJ31" s="25"/>
      <c r="AM31" s="36" t="s">
        <v>4</v>
      </c>
      <c r="AN31" s="36" t="s">
        <v>5</v>
      </c>
      <c r="AO31" s="42" t="s">
        <v>35</v>
      </c>
      <c r="AP31" s="42" t="s">
        <v>6</v>
      </c>
      <c r="BB31" s="2"/>
      <c r="BC31" s="2"/>
      <c r="BD31" s="2"/>
      <c r="BF31" s="2"/>
      <c r="BJ31" s="1"/>
      <c r="BK31" s="1"/>
      <c r="BL31" s="1"/>
      <c r="BM31" s="1"/>
      <c r="BN31" s="1"/>
    </row>
    <row r="32" spans="2:66" ht="32.1" hidden="1" customHeight="1" thickBot="1" x14ac:dyDescent="0.2">
      <c r="B32" s="408" t="s">
        <v>18</v>
      </c>
      <c r="C32" s="331"/>
      <c r="D32" s="334"/>
      <c r="E32" s="334"/>
      <c r="F32" s="334"/>
      <c r="G32" s="334"/>
      <c r="H32" s="334"/>
      <c r="I32" s="409" t="s">
        <v>19</v>
      </c>
      <c r="J32" s="410"/>
      <c r="K32" s="410"/>
      <c r="L32" s="410"/>
      <c r="M32" s="410"/>
      <c r="N32" s="410"/>
      <c r="O32" s="410"/>
      <c r="P32" s="410"/>
      <c r="Q32" s="411"/>
      <c r="R32" s="409" t="s">
        <v>54</v>
      </c>
      <c r="S32" s="410"/>
      <c r="T32" s="410"/>
      <c r="U32" s="410"/>
      <c r="V32" s="410"/>
      <c r="W32" s="410"/>
      <c r="X32" s="410"/>
      <c r="Y32" s="410"/>
      <c r="Z32" s="410"/>
      <c r="AA32" s="410"/>
      <c r="AB32" s="411"/>
      <c r="AC32" s="24" t="s">
        <v>21</v>
      </c>
      <c r="AH32" s="25" t="s">
        <v>22</v>
      </c>
      <c r="AI32" s="25"/>
      <c r="AJ32" s="25" t="s">
        <v>23</v>
      </c>
    </row>
    <row r="33" spans="2:66" ht="21" customHeight="1" thickBot="1" x14ac:dyDescent="0.2">
      <c r="B33" s="62" t="s">
        <v>55</v>
      </c>
      <c r="C33" s="63"/>
      <c r="D33" s="64"/>
      <c r="E33" s="64"/>
      <c r="F33" s="64"/>
      <c r="G33" s="64"/>
      <c r="H33" s="64"/>
      <c r="I33" s="65"/>
      <c r="J33" s="65"/>
      <c r="K33" s="65"/>
      <c r="L33" s="65"/>
      <c r="M33" s="65"/>
      <c r="N33" s="65"/>
      <c r="O33" s="65"/>
      <c r="P33" s="65"/>
      <c r="Q33" s="65"/>
      <c r="R33" s="66"/>
      <c r="S33" s="66"/>
      <c r="T33" s="66"/>
      <c r="U33" s="66"/>
      <c r="V33" s="66"/>
      <c r="W33" s="66"/>
      <c r="X33" s="66"/>
      <c r="Y33" s="66"/>
      <c r="Z33" s="66"/>
      <c r="AA33" s="66"/>
      <c r="AB33" s="66"/>
      <c r="AC33" s="67"/>
      <c r="BB33" s="2"/>
      <c r="BC33" s="2"/>
      <c r="BD33" s="2"/>
      <c r="BF33" s="2"/>
      <c r="BJ33" s="1"/>
      <c r="BK33" s="1"/>
      <c r="BL33" s="1"/>
      <c r="BM33" s="1"/>
      <c r="BN33" s="1"/>
    </row>
    <row r="34" spans="2:66" ht="21" customHeight="1" thickBot="1" x14ac:dyDescent="0.2">
      <c r="B34" s="68" t="s">
        <v>56</v>
      </c>
      <c r="C34" s="69"/>
      <c r="D34" s="70"/>
      <c r="E34" s="70"/>
      <c r="F34" s="70"/>
      <c r="G34" s="70"/>
      <c r="H34" s="70"/>
      <c r="I34" s="71"/>
      <c r="J34" s="71"/>
      <c r="K34" s="71"/>
      <c r="L34" s="71"/>
      <c r="M34" s="71"/>
      <c r="N34" s="71"/>
      <c r="O34" s="71"/>
      <c r="P34" s="71"/>
      <c r="Q34" s="71"/>
      <c r="R34" s="72"/>
      <c r="S34" s="72"/>
      <c r="T34" s="72"/>
      <c r="U34" s="72"/>
      <c r="V34" s="72"/>
      <c r="W34" s="72"/>
      <c r="X34" s="72"/>
      <c r="Y34" s="72"/>
      <c r="Z34" s="72"/>
      <c r="AA34" s="72"/>
      <c r="AB34" s="72"/>
      <c r="AC34" s="73"/>
    </row>
    <row r="35" spans="2:66" ht="9.75" customHeight="1" x14ac:dyDescent="0.15">
      <c r="B35" s="304" t="s">
        <v>57</v>
      </c>
      <c r="C35" s="392"/>
      <c r="D35" s="394" t="s">
        <v>58</v>
      </c>
      <c r="E35" s="312"/>
      <c r="F35" s="312"/>
      <c r="G35" s="312"/>
      <c r="H35" s="313"/>
      <c r="I35" s="74"/>
      <c r="J35" s="75"/>
      <c r="K35" s="74"/>
      <c r="L35" s="74"/>
      <c r="M35" s="74"/>
      <c r="N35" s="74"/>
      <c r="O35" s="75"/>
      <c r="P35" s="75"/>
      <c r="Q35" s="76"/>
      <c r="R35" s="77"/>
      <c r="S35" s="78"/>
      <c r="T35" s="78"/>
      <c r="U35" s="78"/>
      <c r="V35" s="78"/>
      <c r="W35" s="78"/>
      <c r="X35" s="78"/>
      <c r="Y35" s="78"/>
      <c r="Z35" s="78"/>
      <c r="AA35" s="78"/>
      <c r="AB35" s="78"/>
      <c r="AC35" s="364"/>
      <c r="AP35" s="10"/>
      <c r="AQ35" s="5"/>
    </row>
    <row r="36" spans="2:66" ht="24" customHeight="1" x14ac:dyDescent="0.15">
      <c r="B36" s="306"/>
      <c r="C36" s="329"/>
      <c r="D36" s="298"/>
      <c r="E36" s="299"/>
      <c r="F36" s="299"/>
      <c r="G36" s="299"/>
      <c r="H36" s="300"/>
      <c r="I36" s="79" t="s">
        <v>8</v>
      </c>
      <c r="J36" s="293" t="s">
        <v>59</v>
      </c>
      <c r="K36" s="293"/>
      <c r="L36" s="293"/>
      <c r="M36" s="293"/>
      <c r="N36" s="293"/>
      <c r="O36" s="293"/>
      <c r="P36" s="293"/>
      <c r="Q36" s="294"/>
      <c r="R36" s="80" t="s">
        <v>27</v>
      </c>
      <c r="S36" s="414" t="s">
        <v>60</v>
      </c>
      <c r="T36" s="414"/>
      <c r="U36" s="414"/>
      <c r="V36" s="414"/>
      <c r="W36" s="414"/>
      <c r="X36" s="414"/>
      <c r="Y36" s="414"/>
      <c r="Z36" s="414"/>
      <c r="AA36" s="414"/>
      <c r="AB36" s="415"/>
      <c r="AC36" s="265"/>
      <c r="AE36" s="35" t="str">
        <f>+I36</f>
        <v>□</v>
      </c>
      <c r="AF36" s="1" t="str">
        <f>+R36</f>
        <v>□</v>
      </c>
      <c r="AH36" s="42" t="str">
        <f>IF(AE36&amp;AE37&amp;AE38="■□□","◎無し",IF(AE36&amp;AE37&amp;AE38="□■□","●適合",IF(AE36&amp;AE37&amp;AE38="□□■","◆未達",IF(AE36&amp;AE37&amp;AE38="□□□","■未答","▼矛盾"))))</f>
        <v>■未答</v>
      </c>
      <c r="AI36" s="81"/>
      <c r="AL36" s="37" t="s">
        <v>61</v>
      </c>
      <c r="AM36" s="38" t="s">
        <v>62</v>
      </c>
      <c r="AN36" s="38" t="s">
        <v>63</v>
      </c>
      <c r="AO36" s="38" t="s">
        <v>64</v>
      </c>
      <c r="AP36" s="38" t="s">
        <v>65</v>
      </c>
      <c r="AQ36" s="38" t="s">
        <v>34</v>
      </c>
    </row>
    <row r="37" spans="2:66" ht="12" customHeight="1" x14ac:dyDescent="0.15">
      <c r="B37" s="306"/>
      <c r="C37" s="329"/>
      <c r="D37" s="298"/>
      <c r="E37" s="299"/>
      <c r="F37" s="299"/>
      <c r="G37" s="299"/>
      <c r="H37" s="300"/>
      <c r="I37" s="82"/>
      <c r="J37" s="37"/>
      <c r="K37" s="83"/>
      <c r="L37" s="83"/>
      <c r="M37" s="83"/>
      <c r="N37" s="83"/>
      <c r="O37" s="37"/>
      <c r="P37" s="37"/>
      <c r="Q37" s="84"/>
      <c r="R37" s="85"/>
      <c r="S37" s="86"/>
      <c r="T37" s="86"/>
      <c r="U37" s="86"/>
      <c r="V37" s="86"/>
      <c r="W37" s="86"/>
      <c r="X37" s="86"/>
      <c r="Y37" s="86"/>
      <c r="Z37" s="86"/>
      <c r="AA37" s="86"/>
      <c r="AB37" s="86"/>
      <c r="AC37" s="265"/>
      <c r="AE37" s="1" t="str">
        <f>+I38</f>
        <v>□</v>
      </c>
      <c r="AF37" s="1" t="str">
        <f>+R38</f>
        <v>□</v>
      </c>
      <c r="AL37" s="37"/>
      <c r="AM37" s="36" t="s">
        <v>66</v>
      </c>
      <c r="AN37" s="36" t="s">
        <v>4</v>
      </c>
      <c r="AO37" s="36" t="s">
        <v>5</v>
      </c>
      <c r="AP37" s="42" t="s">
        <v>35</v>
      </c>
      <c r="AQ37" s="42" t="s">
        <v>6</v>
      </c>
    </row>
    <row r="38" spans="2:66" ht="18" customHeight="1" x14ac:dyDescent="0.15">
      <c r="B38" s="306"/>
      <c r="C38" s="329"/>
      <c r="D38" s="298"/>
      <c r="E38" s="299"/>
      <c r="F38" s="299"/>
      <c r="G38" s="299"/>
      <c r="H38" s="300"/>
      <c r="I38" s="79" t="s">
        <v>8</v>
      </c>
      <c r="J38" s="416" t="s">
        <v>67</v>
      </c>
      <c r="K38" s="416"/>
      <c r="L38" s="416"/>
      <c r="M38" s="416"/>
      <c r="N38" s="416"/>
      <c r="O38" s="416"/>
      <c r="P38" s="416"/>
      <c r="Q38" s="417"/>
      <c r="R38" s="80" t="s">
        <v>27</v>
      </c>
      <c r="S38" s="87" t="s">
        <v>68</v>
      </c>
      <c r="T38" s="86"/>
      <c r="U38" s="86"/>
      <c r="V38" s="86"/>
      <c r="W38" s="86"/>
      <c r="X38" s="86"/>
      <c r="Y38" s="86"/>
      <c r="Z38" s="86"/>
      <c r="AA38" s="86"/>
      <c r="AB38" s="86"/>
      <c r="AC38" s="265"/>
      <c r="AE38" s="1" t="str">
        <f>+I39</f>
        <v>□</v>
      </c>
      <c r="AF38" s="1" t="str">
        <f>+R39</f>
        <v>□</v>
      </c>
      <c r="AL38" s="37"/>
      <c r="AM38" s="88"/>
      <c r="AN38" s="88"/>
      <c r="AO38" s="88"/>
      <c r="AP38" s="88"/>
      <c r="AQ38" s="88"/>
      <c r="AR38" s="88"/>
      <c r="AS38" s="5"/>
    </row>
    <row r="39" spans="2:66" ht="18" customHeight="1" x14ac:dyDescent="0.15">
      <c r="B39" s="306"/>
      <c r="C39" s="329"/>
      <c r="D39" s="298"/>
      <c r="E39" s="299"/>
      <c r="F39" s="299"/>
      <c r="G39" s="299"/>
      <c r="H39" s="300"/>
      <c r="I39" s="79" t="s">
        <v>8</v>
      </c>
      <c r="J39" s="416" t="s">
        <v>69</v>
      </c>
      <c r="K39" s="416"/>
      <c r="L39" s="416"/>
      <c r="M39" s="416"/>
      <c r="N39" s="416"/>
      <c r="O39" s="416"/>
      <c r="P39" s="416"/>
      <c r="Q39" s="417"/>
      <c r="R39" s="80" t="s">
        <v>27</v>
      </c>
      <c r="S39" s="87" t="s">
        <v>70</v>
      </c>
      <c r="T39" s="86"/>
      <c r="U39" s="86"/>
      <c r="V39" s="86"/>
      <c r="W39" s="86"/>
      <c r="X39" s="86"/>
      <c r="Y39" s="86"/>
      <c r="Z39" s="86"/>
      <c r="AA39" s="86"/>
      <c r="AB39" s="86"/>
      <c r="AC39" s="265"/>
      <c r="AF39" s="1">
        <f>+R40</f>
        <v>0</v>
      </c>
      <c r="AL39" s="37"/>
      <c r="AM39" s="89"/>
      <c r="AN39" s="89"/>
      <c r="AO39" s="89"/>
      <c r="AP39" s="89"/>
      <c r="AQ39" s="81"/>
      <c r="AR39" s="81"/>
      <c r="AS39" s="5"/>
    </row>
    <row r="40" spans="2:66" ht="18" customHeight="1" x14ac:dyDescent="0.15">
      <c r="B40" s="306"/>
      <c r="C40" s="329"/>
      <c r="D40" s="298"/>
      <c r="E40" s="299"/>
      <c r="F40" s="299"/>
      <c r="G40" s="299"/>
      <c r="H40" s="300"/>
      <c r="I40" s="90"/>
      <c r="J40" s="91"/>
      <c r="K40" s="92"/>
      <c r="L40" s="91"/>
      <c r="M40" s="91"/>
      <c r="N40" s="91"/>
      <c r="O40" s="91"/>
      <c r="P40" s="91"/>
      <c r="Q40" s="93"/>
      <c r="R40" s="85"/>
      <c r="S40" s="94"/>
      <c r="T40" s="94"/>
      <c r="U40" s="94"/>
      <c r="V40" s="94"/>
      <c r="W40" s="86"/>
      <c r="X40" s="86"/>
      <c r="Y40" s="86"/>
      <c r="Z40" s="86"/>
      <c r="AA40" s="86"/>
      <c r="AB40" s="86"/>
      <c r="AC40" s="265"/>
    </row>
    <row r="41" spans="2:66" ht="23.25" customHeight="1" x14ac:dyDescent="0.15">
      <c r="B41" s="306"/>
      <c r="C41" s="329"/>
      <c r="D41" s="298"/>
      <c r="E41" s="299"/>
      <c r="F41" s="299"/>
      <c r="G41" s="299"/>
      <c r="H41" s="300"/>
      <c r="I41" s="83"/>
      <c r="J41" s="37"/>
      <c r="K41" s="83"/>
      <c r="L41" s="83"/>
      <c r="M41" s="83"/>
      <c r="N41" s="83"/>
      <c r="O41" s="37"/>
      <c r="P41" s="37"/>
      <c r="Q41" s="84"/>
      <c r="R41" s="95"/>
      <c r="S41" s="86"/>
      <c r="T41" s="86"/>
      <c r="U41" s="86"/>
      <c r="V41" s="86"/>
      <c r="W41" s="86"/>
      <c r="X41" s="86"/>
      <c r="Y41" s="86"/>
      <c r="Z41" s="86"/>
      <c r="AA41" s="86"/>
      <c r="AB41" s="86"/>
      <c r="AC41" s="265"/>
      <c r="AL41" s="37"/>
      <c r="AM41" s="89"/>
      <c r="AN41" s="89"/>
      <c r="AO41" s="89"/>
      <c r="AP41" s="89"/>
      <c r="AQ41" s="81"/>
      <c r="BG41" s="1"/>
      <c r="BH41" s="1"/>
      <c r="BI41" s="1"/>
      <c r="BJ41" s="1"/>
      <c r="BK41" s="1"/>
      <c r="BL41" s="1"/>
      <c r="BM41" s="1"/>
      <c r="BN41" s="1"/>
    </row>
    <row r="42" spans="2:66" ht="20.100000000000001" customHeight="1" x14ac:dyDescent="0.15">
      <c r="B42" s="306"/>
      <c r="C42" s="329"/>
      <c r="D42" s="96"/>
      <c r="E42" s="404" t="s">
        <v>71</v>
      </c>
      <c r="F42" s="271"/>
      <c r="G42" s="271"/>
      <c r="H42" s="405"/>
      <c r="I42" s="97"/>
      <c r="J42" s="406"/>
      <c r="K42" s="406"/>
      <c r="L42" s="406"/>
      <c r="M42" s="98"/>
      <c r="N42" s="99"/>
      <c r="O42" s="99"/>
      <c r="P42" s="99"/>
      <c r="Q42" s="100"/>
      <c r="R42" s="101" t="s">
        <v>8</v>
      </c>
      <c r="S42" s="407" t="s">
        <v>72</v>
      </c>
      <c r="T42" s="407"/>
      <c r="U42" s="407"/>
      <c r="V42" s="102" t="s">
        <v>27</v>
      </c>
      <c r="W42" s="407" t="s">
        <v>73</v>
      </c>
      <c r="X42" s="407"/>
      <c r="Y42" s="407"/>
      <c r="Z42" s="103"/>
      <c r="AA42" s="103"/>
      <c r="AB42" s="104"/>
      <c r="AC42" s="105"/>
      <c r="AE42" s="5" t="str">
        <f t="shared" ref="AE42:AE47" si="0">+R42</f>
        <v>□</v>
      </c>
      <c r="AF42" s="5" t="str">
        <f t="shared" ref="AF42:AF47" si="1">+V42</f>
        <v>□</v>
      </c>
      <c r="AG42" s="106" t="s">
        <v>74</v>
      </c>
      <c r="AI42" s="81"/>
      <c r="AJ42" s="36" t="str">
        <f t="shared" ref="AJ42:AJ47" si="2">IF(AE42&amp;AF42="■□","－",IF(AE42&amp;AF42="□■",AG42,IF(AE42&amp;AF42="□□","■未答","▼矛盾")))</f>
        <v>■未答</v>
      </c>
      <c r="BG42" s="1"/>
      <c r="BH42" s="1"/>
      <c r="BI42" s="1"/>
      <c r="BJ42" s="1"/>
      <c r="BK42" s="1"/>
      <c r="BL42" s="1"/>
      <c r="BM42" s="1"/>
      <c r="BN42" s="1"/>
    </row>
    <row r="43" spans="2:66" ht="20.100000000000001" customHeight="1" x14ac:dyDescent="0.15">
      <c r="B43" s="306"/>
      <c r="C43" s="329"/>
      <c r="D43" s="96"/>
      <c r="E43" s="404" t="s">
        <v>75</v>
      </c>
      <c r="F43" s="271"/>
      <c r="G43" s="271"/>
      <c r="H43" s="405"/>
      <c r="I43" s="97"/>
      <c r="J43" s="107"/>
      <c r="K43" s="107"/>
      <c r="L43" s="107"/>
      <c r="M43" s="98"/>
      <c r="N43" s="107"/>
      <c r="O43" s="107"/>
      <c r="P43" s="107"/>
      <c r="Q43" s="108"/>
      <c r="R43" s="101" t="s">
        <v>40</v>
      </c>
      <c r="S43" s="407" t="s">
        <v>72</v>
      </c>
      <c r="T43" s="407"/>
      <c r="U43" s="407"/>
      <c r="V43" s="102" t="s">
        <v>50</v>
      </c>
      <c r="W43" s="407" t="s">
        <v>73</v>
      </c>
      <c r="X43" s="407"/>
      <c r="Y43" s="407"/>
      <c r="Z43" s="103"/>
      <c r="AA43" s="103"/>
      <c r="AB43" s="104"/>
      <c r="AC43" s="105"/>
      <c r="AE43" s="5" t="str">
        <f t="shared" si="0"/>
        <v>□</v>
      </c>
      <c r="AF43" s="5" t="str">
        <f t="shared" si="1"/>
        <v>□</v>
      </c>
      <c r="AG43" s="106" t="s">
        <v>76</v>
      </c>
      <c r="AJ43" s="36" t="str">
        <f t="shared" si="2"/>
        <v>■未答</v>
      </c>
      <c r="BG43" s="1"/>
      <c r="BH43" s="1"/>
      <c r="BI43" s="1"/>
      <c r="BJ43" s="1"/>
      <c r="BK43" s="1"/>
      <c r="BL43" s="1"/>
      <c r="BM43" s="1"/>
      <c r="BN43" s="1"/>
    </row>
    <row r="44" spans="2:66" ht="27.95" customHeight="1" x14ac:dyDescent="0.15">
      <c r="B44" s="306"/>
      <c r="C44" s="329"/>
      <c r="D44" s="96"/>
      <c r="E44" s="404" t="s">
        <v>77</v>
      </c>
      <c r="F44" s="271"/>
      <c r="G44" s="271"/>
      <c r="H44" s="405"/>
      <c r="I44" s="97"/>
      <c r="J44" s="107"/>
      <c r="K44" s="107"/>
      <c r="L44" s="107"/>
      <c r="M44" s="98"/>
      <c r="N44" s="107"/>
      <c r="O44" s="107"/>
      <c r="P44" s="107"/>
      <c r="Q44" s="108"/>
      <c r="R44" s="101" t="s">
        <v>8</v>
      </c>
      <c r="S44" s="407" t="s">
        <v>72</v>
      </c>
      <c r="T44" s="407"/>
      <c r="U44" s="407"/>
      <c r="V44" s="102" t="s">
        <v>50</v>
      </c>
      <c r="W44" s="407" t="s">
        <v>73</v>
      </c>
      <c r="X44" s="407"/>
      <c r="Y44" s="407"/>
      <c r="Z44" s="103"/>
      <c r="AA44" s="103"/>
      <c r="AB44" s="104"/>
      <c r="AC44" s="105"/>
      <c r="AE44" s="5" t="str">
        <f t="shared" si="0"/>
        <v>□</v>
      </c>
      <c r="AF44" s="5" t="str">
        <f t="shared" si="1"/>
        <v>□</v>
      </c>
      <c r="AG44" s="106" t="s">
        <v>78</v>
      </c>
      <c r="AJ44" s="36" t="str">
        <f t="shared" si="2"/>
        <v>■未答</v>
      </c>
      <c r="BG44" s="1"/>
      <c r="BH44" s="1"/>
      <c r="BI44" s="1"/>
      <c r="BJ44" s="1"/>
      <c r="BK44" s="1"/>
      <c r="BL44" s="1"/>
      <c r="BM44" s="1"/>
      <c r="BN44" s="1"/>
    </row>
    <row r="45" spans="2:66" ht="20.100000000000001" customHeight="1" x14ac:dyDescent="0.15">
      <c r="B45" s="306"/>
      <c r="C45" s="329"/>
      <c r="D45" s="96"/>
      <c r="E45" s="404" t="s">
        <v>79</v>
      </c>
      <c r="F45" s="271"/>
      <c r="G45" s="271"/>
      <c r="H45" s="405"/>
      <c r="I45" s="97"/>
      <c r="J45" s="107"/>
      <c r="K45" s="109"/>
      <c r="L45" s="107"/>
      <c r="M45" s="98"/>
      <c r="N45" s="107"/>
      <c r="O45" s="107"/>
      <c r="P45" s="107"/>
      <c r="Q45" s="108"/>
      <c r="R45" s="101" t="s">
        <v>8</v>
      </c>
      <c r="S45" s="407" t="s">
        <v>72</v>
      </c>
      <c r="T45" s="407"/>
      <c r="U45" s="407"/>
      <c r="V45" s="102" t="s">
        <v>50</v>
      </c>
      <c r="W45" s="407" t="s">
        <v>73</v>
      </c>
      <c r="X45" s="407"/>
      <c r="Y45" s="407"/>
      <c r="Z45" s="103"/>
      <c r="AA45" s="103"/>
      <c r="AB45" s="104"/>
      <c r="AC45" s="105"/>
      <c r="AE45" s="5" t="str">
        <f t="shared" si="0"/>
        <v>□</v>
      </c>
      <c r="AF45" s="5" t="str">
        <f t="shared" si="1"/>
        <v>□</v>
      </c>
      <c r="AG45" s="106" t="s">
        <v>80</v>
      </c>
      <c r="AI45" s="89"/>
      <c r="AJ45" s="36" t="str">
        <f t="shared" si="2"/>
        <v>■未答</v>
      </c>
      <c r="BG45" s="1"/>
      <c r="BH45" s="1"/>
      <c r="BI45" s="1"/>
      <c r="BJ45" s="1"/>
      <c r="BK45" s="1"/>
      <c r="BL45" s="1"/>
      <c r="BM45" s="1"/>
      <c r="BN45" s="1"/>
    </row>
    <row r="46" spans="2:66" ht="20.100000000000001" customHeight="1" x14ac:dyDescent="0.15">
      <c r="B46" s="306"/>
      <c r="C46" s="329"/>
      <c r="D46" s="96"/>
      <c r="E46" s="404" t="s">
        <v>81</v>
      </c>
      <c r="F46" s="271"/>
      <c r="G46" s="271"/>
      <c r="H46" s="405"/>
      <c r="I46" s="97"/>
      <c r="J46" s="107"/>
      <c r="K46" s="109"/>
      <c r="L46" s="107"/>
      <c r="M46" s="98"/>
      <c r="N46" s="107"/>
      <c r="O46" s="107"/>
      <c r="P46" s="107"/>
      <c r="Q46" s="108"/>
      <c r="R46" s="101" t="s">
        <v>8</v>
      </c>
      <c r="S46" s="407" t="s">
        <v>72</v>
      </c>
      <c r="T46" s="407"/>
      <c r="U46" s="407"/>
      <c r="V46" s="102" t="s">
        <v>27</v>
      </c>
      <c r="W46" s="407" t="s">
        <v>73</v>
      </c>
      <c r="X46" s="407"/>
      <c r="Y46" s="407"/>
      <c r="Z46" s="103"/>
      <c r="AA46" s="103"/>
      <c r="AB46" s="104"/>
      <c r="AC46" s="105"/>
      <c r="AE46" s="5" t="str">
        <f t="shared" si="0"/>
        <v>□</v>
      </c>
      <c r="AF46" s="5" t="str">
        <f t="shared" si="1"/>
        <v>□</v>
      </c>
      <c r="AG46" s="106" t="s">
        <v>82</v>
      </c>
      <c r="AI46" s="89"/>
      <c r="AJ46" s="36" t="str">
        <f t="shared" si="2"/>
        <v>■未答</v>
      </c>
      <c r="BG46" s="1"/>
      <c r="BH46" s="1"/>
      <c r="BI46" s="1"/>
      <c r="BJ46" s="1"/>
      <c r="BK46" s="1"/>
      <c r="BL46" s="1"/>
      <c r="BM46" s="1"/>
      <c r="BN46" s="1"/>
    </row>
    <row r="47" spans="2:66" ht="36" customHeight="1" thickBot="1" x14ac:dyDescent="0.2">
      <c r="B47" s="306"/>
      <c r="C47" s="329"/>
      <c r="D47" s="96"/>
      <c r="E47" s="379" t="s">
        <v>83</v>
      </c>
      <c r="F47" s="281"/>
      <c r="G47" s="281"/>
      <c r="H47" s="412"/>
      <c r="I47" s="97"/>
      <c r="J47" s="99"/>
      <c r="K47" s="99"/>
      <c r="L47" s="99"/>
      <c r="M47" s="98"/>
      <c r="N47" s="99"/>
      <c r="O47" s="99"/>
      <c r="P47" s="99"/>
      <c r="Q47" s="100"/>
      <c r="R47" s="110" t="s">
        <v>8</v>
      </c>
      <c r="S47" s="413" t="s">
        <v>72</v>
      </c>
      <c r="T47" s="413"/>
      <c r="U47" s="413"/>
      <c r="V47" s="111" t="s">
        <v>27</v>
      </c>
      <c r="W47" s="413" t="s">
        <v>73</v>
      </c>
      <c r="X47" s="413"/>
      <c r="Y47" s="413"/>
      <c r="Z47" s="112"/>
      <c r="AA47" s="112"/>
      <c r="AB47" s="113"/>
      <c r="AC47" s="114"/>
      <c r="AE47" s="5" t="str">
        <f t="shared" si="0"/>
        <v>□</v>
      </c>
      <c r="AF47" s="5" t="str">
        <f t="shared" si="1"/>
        <v>□</v>
      </c>
      <c r="AG47" s="106" t="s">
        <v>84</v>
      </c>
      <c r="AI47" s="81"/>
      <c r="AJ47" s="36" t="str">
        <f t="shared" si="2"/>
        <v>■未答</v>
      </c>
      <c r="BG47" s="1"/>
      <c r="BH47" s="1"/>
      <c r="BI47" s="1"/>
      <c r="BJ47" s="1"/>
      <c r="BK47" s="1"/>
      <c r="BL47" s="1"/>
      <c r="BM47" s="1"/>
      <c r="BN47" s="1"/>
    </row>
    <row r="48" spans="2:66" ht="21.95" customHeight="1" x14ac:dyDescent="0.15">
      <c r="B48" s="304" t="s">
        <v>85</v>
      </c>
      <c r="C48" s="401"/>
      <c r="D48" s="394" t="s">
        <v>86</v>
      </c>
      <c r="E48" s="312"/>
      <c r="F48" s="312"/>
      <c r="G48" s="312"/>
      <c r="H48" s="313"/>
      <c r="I48" s="115" t="s">
        <v>8</v>
      </c>
      <c r="J48" s="75" t="s">
        <v>87</v>
      </c>
      <c r="K48" s="75"/>
      <c r="L48" s="75"/>
      <c r="M48" s="74"/>
      <c r="N48" s="74"/>
      <c r="O48" s="75"/>
      <c r="P48" s="75"/>
      <c r="Q48" s="76"/>
      <c r="R48" s="77"/>
      <c r="S48" s="78"/>
      <c r="T48" s="78"/>
      <c r="U48" s="78"/>
      <c r="V48" s="78"/>
      <c r="W48" s="78"/>
      <c r="X48" s="78"/>
      <c r="Y48" s="78"/>
      <c r="Z48" s="78"/>
      <c r="AA48" s="78"/>
      <c r="AB48" s="116" t="s">
        <v>88</v>
      </c>
      <c r="AC48" s="364"/>
      <c r="AE48" s="35" t="str">
        <f>+I48</f>
        <v>□</v>
      </c>
      <c r="AH48" s="42" t="str">
        <f>IF(AE48&amp;AE49&amp;AE50&amp;AE51="■□□□","◎無し",IF(AE48&amp;AE49&amp;AE50&amp;AE51="□■□□","Ｅ適合",IF(AE48&amp;AE49&amp;AE50&amp;AE51="□□■□","●適合",IF(AE48&amp;AE49&amp;AE50&amp;AE51="□□□■","◆未達",IF(AE48&amp;AE49&amp;AE50&amp;AE51="□□□□","■未答","▼矛盾")))))</f>
        <v>■未答</v>
      </c>
      <c r="AI48" s="81"/>
      <c r="AL48" s="37" t="s">
        <v>89</v>
      </c>
      <c r="AM48" s="117" t="s">
        <v>90</v>
      </c>
      <c r="AN48" s="117" t="s">
        <v>91</v>
      </c>
      <c r="AO48" s="117" t="s">
        <v>92</v>
      </c>
      <c r="AP48" s="117" t="s">
        <v>93</v>
      </c>
      <c r="AQ48" s="117" t="s">
        <v>94</v>
      </c>
      <c r="AR48" s="117" t="s">
        <v>34</v>
      </c>
      <c r="BG48" s="1"/>
      <c r="BH48" s="1"/>
      <c r="BI48" s="1"/>
      <c r="BJ48" s="1"/>
      <c r="BK48" s="1"/>
      <c r="BL48" s="1"/>
      <c r="BM48" s="1"/>
      <c r="BN48" s="1"/>
    </row>
    <row r="49" spans="2:66" ht="21.95" customHeight="1" x14ac:dyDescent="0.15">
      <c r="B49" s="306"/>
      <c r="C49" s="309"/>
      <c r="D49" s="298"/>
      <c r="E49" s="299"/>
      <c r="F49" s="299"/>
      <c r="G49" s="299"/>
      <c r="H49" s="300"/>
      <c r="I49" s="118" t="s">
        <v>40</v>
      </c>
      <c r="J49" s="37" t="s">
        <v>95</v>
      </c>
      <c r="K49" s="37"/>
      <c r="L49" s="37"/>
      <c r="M49" s="37"/>
      <c r="N49" s="37"/>
      <c r="O49" s="37"/>
      <c r="P49" s="37"/>
      <c r="Q49" s="84"/>
      <c r="R49" s="402" t="s">
        <v>96</v>
      </c>
      <c r="S49" s="403"/>
      <c r="T49" s="275"/>
      <c r="U49" s="275"/>
      <c r="V49" s="119" t="s">
        <v>97</v>
      </c>
      <c r="W49" s="275"/>
      <c r="X49" s="275"/>
      <c r="Y49" s="86"/>
      <c r="Z49" s="86"/>
      <c r="AA49" s="86"/>
      <c r="AB49" s="86"/>
      <c r="AC49" s="265"/>
      <c r="AE49" s="1" t="str">
        <f>+I49</f>
        <v>□</v>
      </c>
      <c r="AL49" s="37"/>
      <c r="AM49" s="36" t="s">
        <v>3</v>
      </c>
      <c r="AN49" s="36" t="s">
        <v>98</v>
      </c>
      <c r="AO49" s="36" t="s">
        <v>4</v>
      </c>
      <c r="AP49" s="36" t="s">
        <v>5</v>
      </c>
      <c r="AQ49" s="42" t="s">
        <v>35</v>
      </c>
      <c r="AR49" s="42" t="s">
        <v>6</v>
      </c>
      <c r="BE49" s="1"/>
      <c r="BG49" s="1"/>
      <c r="BH49" s="1"/>
      <c r="BI49" s="1"/>
      <c r="BJ49" s="1"/>
      <c r="BK49" s="1"/>
      <c r="BL49" s="1"/>
      <c r="BM49" s="1"/>
      <c r="BN49" s="1"/>
    </row>
    <row r="50" spans="2:66" ht="21.95" customHeight="1" x14ac:dyDescent="0.15">
      <c r="B50" s="306"/>
      <c r="C50" s="309"/>
      <c r="D50" s="120"/>
      <c r="E50" s="281" t="s">
        <v>99</v>
      </c>
      <c r="F50" s="282"/>
      <c r="G50" s="282"/>
      <c r="H50" s="283"/>
      <c r="I50" s="98"/>
      <c r="J50" s="37"/>
      <c r="K50" s="37"/>
      <c r="L50" s="37"/>
      <c r="M50" s="37"/>
      <c r="N50" s="37"/>
      <c r="O50" s="37"/>
      <c r="P50" s="37"/>
      <c r="Q50" s="84"/>
      <c r="R50" s="121"/>
      <c r="S50" s="94"/>
      <c r="T50" s="94"/>
      <c r="U50" s="94"/>
      <c r="V50" s="94"/>
      <c r="W50" s="295"/>
      <c r="X50" s="295"/>
      <c r="Y50" s="94"/>
      <c r="Z50" s="94"/>
      <c r="AA50" s="86"/>
      <c r="AB50" s="122"/>
      <c r="AC50" s="265"/>
      <c r="AE50" s="1" t="str">
        <f>+I51</f>
        <v>□</v>
      </c>
      <c r="AH50" s="123">
        <f>IF(W49=0,0,T49/W49)</f>
        <v>0</v>
      </c>
      <c r="AJ50" s="36" t="str">
        <f>IF(AH50=0,"",IF(AH50&gt;(22/21),"◆過勾配","●適合"))</f>
        <v/>
      </c>
      <c r="BE50" s="1"/>
      <c r="BG50" s="1"/>
      <c r="BH50" s="1"/>
      <c r="BI50" s="1"/>
      <c r="BJ50" s="1"/>
      <c r="BK50" s="1"/>
      <c r="BL50" s="1"/>
      <c r="BM50" s="1"/>
      <c r="BN50" s="1"/>
    </row>
    <row r="51" spans="2:66" ht="21.95" customHeight="1" x14ac:dyDescent="0.15">
      <c r="B51" s="306"/>
      <c r="C51" s="309"/>
      <c r="D51" s="120"/>
      <c r="E51" s="284"/>
      <c r="F51" s="285"/>
      <c r="G51" s="285"/>
      <c r="H51" s="286"/>
      <c r="I51" s="118" t="s">
        <v>27</v>
      </c>
      <c r="J51" s="293" t="s">
        <v>100</v>
      </c>
      <c r="K51" s="293"/>
      <c r="L51" s="293"/>
      <c r="M51" s="293"/>
      <c r="N51" s="293"/>
      <c r="O51" s="293"/>
      <c r="P51" s="293"/>
      <c r="Q51" s="294"/>
      <c r="R51" s="279" t="s">
        <v>101</v>
      </c>
      <c r="S51" s="267"/>
      <c r="T51" s="267"/>
      <c r="U51" s="267"/>
      <c r="V51" s="275"/>
      <c r="W51" s="275"/>
      <c r="X51" s="86" t="s">
        <v>102</v>
      </c>
      <c r="Y51" s="86"/>
      <c r="Z51" s="86"/>
      <c r="AA51" s="86"/>
      <c r="AB51" s="122"/>
      <c r="AC51" s="265"/>
      <c r="AE51" s="1" t="str">
        <f>+I52</f>
        <v>□</v>
      </c>
      <c r="AH51" s="124" t="s">
        <v>103</v>
      </c>
      <c r="BE51" s="1"/>
      <c r="BG51" s="1"/>
      <c r="BH51" s="1"/>
      <c r="BI51" s="1"/>
      <c r="BJ51" s="1"/>
      <c r="BK51" s="1"/>
      <c r="BL51" s="1"/>
      <c r="BM51" s="1"/>
      <c r="BN51" s="1"/>
    </row>
    <row r="52" spans="2:66" ht="21.95" customHeight="1" x14ac:dyDescent="0.15">
      <c r="B52" s="306"/>
      <c r="C52" s="309"/>
      <c r="D52" s="120"/>
      <c r="E52" s="271" t="s">
        <v>104</v>
      </c>
      <c r="F52" s="272"/>
      <c r="G52" s="272"/>
      <c r="H52" s="400"/>
      <c r="I52" s="118" t="s">
        <v>27</v>
      </c>
      <c r="J52" s="293" t="s">
        <v>105</v>
      </c>
      <c r="K52" s="293"/>
      <c r="L52" s="293"/>
      <c r="M52" s="293"/>
      <c r="N52" s="293"/>
      <c r="O52" s="293"/>
      <c r="P52" s="293"/>
      <c r="Q52" s="294"/>
      <c r="R52" s="279" t="s">
        <v>106</v>
      </c>
      <c r="S52" s="267"/>
      <c r="T52" s="267"/>
      <c r="U52" s="267"/>
      <c r="V52" s="275"/>
      <c r="W52" s="275"/>
      <c r="X52" s="86" t="s">
        <v>102</v>
      </c>
      <c r="Y52" s="94"/>
      <c r="Z52" s="94"/>
      <c r="AA52" s="86"/>
      <c r="AB52" s="122"/>
      <c r="AC52" s="265"/>
      <c r="AH52" s="125" t="s">
        <v>107</v>
      </c>
      <c r="AJ52" s="42" t="str">
        <f>IF(V52&gt;0,IF(V52&lt;195,"◆195未満","●適合"),"■未答")</f>
        <v>■未答</v>
      </c>
      <c r="BE52" s="1"/>
      <c r="BG52" s="1"/>
      <c r="BH52" s="1"/>
      <c r="BI52" s="1"/>
      <c r="BJ52" s="1"/>
      <c r="BK52" s="1"/>
      <c r="BL52" s="1"/>
      <c r="BM52" s="1"/>
      <c r="BN52" s="1"/>
    </row>
    <row r="53" spans="2:66" ht="20.100000000000001" customHeight="1" x14ac:dyDescent="0.15">
      <c r="B53" s="306"/>
      <c r="C53" s="309"/>
      <c r="D53" s="120"/>
      <c r="E53" s="281" t="s">
        <v>108</v>
      </c>
      <c r="F53" s="282"/>
      <c r="G53" s="282"/>
      <c r="H53" s="283"/>
      <c r="I53" s="37"/>
      <c r="J53" s="37"/>
      <c r="K53" s="37"/>
      <c r="L53" s="37"/>
      <c r="M53" s="37"/>
      <c r="N53" s="37"/>
      <c r="O53" s="37"/>
      <c r="P53" s="37"/>
      <c r="Q53" s="84"/>
      <c r="R53" s="95"/>
      <c r="S53" s="296" t="s">
        <v>109</v>
      </c>
      <c r="T53" s="296"/>
      <c r="U53" s="296"/>
      <c r="V53" s="296"/>
      <c r="W53" s="296"/>
      <c r="X53" s="296"/>
      <c r="Y53" s="297">
        <f>+V51*2+V52</f>
        <v>0</v>
      </c>
      <c r="Z53" s="297"/>
      <c r="AA53" s="86" t="s">
        <v>102</v>
      </c>
      <c r="AB53" s="86"/>
      <c r="AC53" s="265"/>
      <c r="AH53" s="125" t="s">
        <v>110</v>
      </c>
      <c r="AJ53" s="42" t="str">
        <f>IF(Y53&gt;0,IF(AND(Y53&gt;=550,Y53&lt;=650),"●適合","◆未達"),"■未答")</f>
        <v>■未答</v>
      </c>
      <c r="BE53" s="1"/>
      <c r="BG53" s="1"/>
      <c r="BH53" s="1"/>
      <c r="BI53" s="1"/>
      <c r="BJ53" s="1"/>
      <c r="BK53" s="1"/>
      <c r="BL53" s="1"/>
      <c r="BM53" s="1"/>
      <c r="BN53" s="1"/>
    </row>
    <row r="54" spans="2:66" ht="20.100000000000001" customHeight="1" x14ac:dyDescent="0.15">
      <c r="B54" s="306"/>
      <c r="C54" s="309"/>
      <c r="D54" s="120"/>
      <c r="E54" s="298"/>
      <c r="F54" s="299"/>
      <c r="G54" s="299"/>
      <c r="H54" s="300"/>
      <c r="I54" s="37"/>
      <c r="J54" s="37"/>
      <c r="K54" s="37"/>
      <c r="L54" s="37"/>
      <c r="M54" s="37"/>
      <c r="N54" s="37"/>
      <c r="O54" s="37"/>
      <c r="P54" s="37"/>
      <c r="Q54" s="84"/>
      <c r="R54" s="279" t="s">
        <v>111</v>
      </c>
      <c r="S54" s="267"/>
      <c r="T54" s="267"/>
      <c r="U54" s="267"/>
      <c r="V54" s="275"/>
      <c r="W54" s="275"/>
      <c r="X54" s="86" t="s">
        <v>102</v>
      </c>
      <c r="Y54" s="94"/>
      <c r="Z54" s="94"/>
      <c r="AA54" s="86"/>
      <c r="AB54" s="86"/>
      <c r="AC54" s="265"/>
      <c r="AH54" s="126" t="s">
        <v>112</v>
      </c>
      <c r="AJ54" s="42" t="str">
        <f>IF(V54&gt;0,IF(V54&gt;30,"◆30超過","●適合"),"■未答")</f>
        <v>■未答</v>
      </c>
      <c r="BE54" s="1"/>
      <c r="BG54" s="1"/>
      <c r="BH54" s="1"/>
      <c r="BI54" s="1"/>
      <c r="BJ54" s="1"/>
      <c r="BK54" s="1"/>
      <c r="BL54" s="1"/>
      <c r="BM54" s="1"/>
      <c r="BN54" s="1"/>
    </row>
    <row r="55" spans="2:66" ht="8.25" customHeight="1" x14ac:dyDescent="0.15">
      <c r="B55" s="306"/>
      <c r="C55" s="309"/>
      <c r="D55" s="120"/>
      <c r="E55" s="298"/>
      <c r="F55" s="299"/>
      <c r="G55" s="299"/>
      <c r="H55" s="300"/>
      <c r="I55" s="37"/>
      <c r="J55" s="37"/>
      <c r="K55" s="37"/>
      <c r="L55" s="37"/>
      <c r="M55" s="37"/>
      <c r="N55" s="37"/>
      <c r="O55" s="37"/>
      <c r="P55" s="37"/>
      <c r="Q55" s="84"/>
      <c r="R55" s="95"/>
      <c r="S55" s="86"/>
      <c r="T55" s="86"/>
      <c r="U55" s="94"/>
      <c r="V55" s="94"/>
      <c r="W55" s="94"/>
      <c r="X55" s="94"/>
      <c r="Y55" s="94"/>
      <c r="Z55" s="86"/>
      <c r="AA55" s="86"/>
      <c r="AB55" s="86"/>
      <c r="AC55" s="265"/>
      <c r="AH55" s="126"/>
      <c r="AN55" s="88"/>
      <c r="BE55" s="1"/>
      <c r="BG55" s="1"/>
      <c r="BH55" s="1"/>
      <c r="BI55" s="1"/>
      <c r="BJ55" s="1"/>
      <c r="BK55" s="1"/>
      <c r="BL55" s="1"/>
      <c r="BM55" s="1"/>
      <c r="BN55" s="1"/>
    </row>
    <row r="56" spans="2:66" ht="20.100000000000001" customHeight="1" x14ac:dyDescent="0.15">
      <c r="B56" s="306"/>
      <c r="C56" s="309"/>
      <c r="D56" s="120"/>
      <c r="E56" s="298"/>
      <c r="F56" s="299"/>
      <c r="G56" s="299"/>
      <c r="H56" s="300"/>
      <c r="I56" s="37"/>
      <c r="J56" s="37"/>
      <c r="K56" s="37"/>
      <c r="L56" s="37"/>
      <c r="M56" s="37"/>
      <c r="N56" s="37"/>
      <c r="O56" s="37"/>
      <c r="P56" s="37"/>
      <c r="Q56" s="84"/>
      <c r="R56" s="85"/>
      <c r="S56" s="94"/>
      <c r="T56" s="94"/>
      <c r="U56" s="94"/>
      <c r="V56" s="94"/>
      <c r="W56" s="94"/>
      <c r="X56" s="94"/>
      <c r="Y56" s="94"/>
      <c r="Z56" s="86"/>
      <c r="AA56" s="86"/>
      <c r="AB56" s="86"/>
      <c r="AC56" s="265"/>
      <c r="AH56" s="126"/>
      <c r="BE56" s="1"/>
      <c r="BG56" s="1"/>
      <c r="BH56" s="1"/>
      <c r="BI56" s="1"/>
      <c r="BJ56" s="1"/>
      <c r="BK56" s="1"/>
      <c r="BL56" s="1"/>
      <c r="BM56" s="1"/>
      <c r="BN56" s="1"/>
    </row>
    <row r="57" spans="2:66" ht="20.100000000000001" customHeight="1" x14ac:dyDescent="0.15">
      <c r="B57" s="306"/>
      <c r="C57" s="309"/>
      <c r="D57" s="120"/>
      <c r="E57" s="96"/>
      <c r="F57" s="281" t="s">
        <v>113</v>
      </c>
      <c r="G57" s="282"/>
      <c r="H57" s="283"/>
      <c r="I57" s="37"/>
      <c r="J57" s="37"/>
      <c r="K57" s="37"/>
      <c r="L57" s="37"/>
      <c r="M57" s="37"/>
      <c r="N57" s="37"/>
      <c r="O57" s="37"/>
      <c r="P57" s="37"/>
      <c r="Q57" s="84"/>
      <c r="R57" s="80" t="s">
        <v>27</v>
      </c>
      <c r="S57" s="86" t="s">
        <v>114</v>
      </c>
      <c r="T57" s="86"/>
      <c r="U57" s="86"/>
      <c r="V57" s="86"/>
      <c r="W57" s="94"/>
      <c r="X57" s="94"/>
      <c r="Y57" s="94"/>
      <c r="Z57" s="86"/>
      <c r="AA57" s="86"/>
      <c r="AB57" s="86"/>
      <c r="AC57" s="265"/>
      <c r="AF57" s="1" t="str">
        <f>+R57</f>
        <v>□</v>
      </c>
      <c r="AH57" s="126" t="s">
        <v>115</v>
      </c>
      <c r="AJ57" s="42"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37" t="s">
        <v>116</v>
      </c>
      <c r="AM57" s="117" t="s">
        <v>117</v>
      </c>
      <c r="AN57" s="117" t="s">
        <v>118</v>
      </c>
      <c r="AO57" s="117" t="s">
        <v>119</v>
      </c>
      <c r="AP57" s="117" t="s">
        <v>120</v>
      </c>
      <c r="AQ57" s="117" t="s">
        <v>121</v>
      </c>
      <c r="AR57" s="117" t="s">
        <v>121</v>
      </c>
      <c r="AS57" s="117" t="s">
        <v>34</v>
      </c>
      <c r="BE57" s="1"/>
      <c r="BG57" s="1"/>
      <c r="BH57" s="1"/>
      <c r="BI57" s="1"/>
      <c r="BJ57" s="1"/>
      <c r="BK57" s="1"/>
      <c r="BL57" s="1"/>
      <c r="BM57" s="1"/>
      <c r="BN57" s="1"/>
    </row>
    <row r="58" spans="2:66" ht="20.100000000000001" customHeight="1" x14ac:dyDescent="0.15">
      <c r="B58" s="306"/>
      <c r="C58" s="309"/>
      <c r="D58" s="120"/>
      <c r="E58" s="96"/>
      <c r="F58" s="284"/>
      <c r="G58" s="285"/>
      <c r="H58" s="286"/>
      <c r="I58" s="37"/>
      <c r="J58" s="37"/>
      <c r="K58" s="37"/>
      <c r="L58" s="37"/>
      <c r="M58" s="37"/>
      <c r="N58" s="37"/>
      <c r="O58" s="37"/>
      <c r="P58" s="37"/>
      <c r="Q58" s="84"/>
      <c r="R58" s="80" t="s">
        <v>27</v>
      </c>
      <c r="S58" s="86" t="s">
        <v>122</v>
      </c>
      <c r="T58" s="86"/>
      <c r="U58" s="86"/>
      <c r="V58" s="86"/>
      <c r="W58" s="86"/>
      <c r="X58" s="86"/>
      <c r="Y58" s="86"/>
      <c r="Z58" s="86"/>
      <c r="AA58" s="86"/>
      <c r="AB58" s="86"/>
      <c r="AC58" s="265"/>
      <c r="AF58" s="1" t="str">
        <f>+R58</f>
        <v>□</v>
      </c>
      <c r="AL58" s="37"/>
      <c r="AM58" s="36" t="s">
        <v>3</v>
      </c>
      <c r="AN58" s="36" t="s">
        <v>123</v>
      </c>
      <c r="AO58" s="36" t="s">
        <v>124</v>
      </c>
      <c r="AP58" s="36" t="s">
        <v>125</v>
      </c>
      <c r="AQ58" s="42" t="s">
        <v>126</v>
      </c>
      <c r="AR58" s="42" t="s">
        <v>35</v>
      </c>
      <c r="AS58" s="127" t="s">
        <v>6</v>
      </c>
      <c r="BE58" s="1"/>
      <c r="BG58" s="1"/>
      <c r="BH58" s="1"/>
      <c r="BI58" s="1"/>
      <c r="BJ58" s="1"/>
      <c r="BK58" s="1"/>
      <c r="BL58" s="1"/>
      <c r="BM58" s="1"/>
      <c r="BN58" s="1"/>
    </row>
    <row r="59" spans="2:66" ht="20.100000000000001" customHeight="1" x14ac:dyDescent="0.15">
      <c r="B59" s="306"/>
      <c r="C59" s="309"/>
      <c r="D59" s="120"/>
      <c r="E59" s="96"/>
      <c r="F59" s="281" t="s">
        <v>127</v>
      </c>
      <c r="G59" s="282"/>
      <c r="H59" s="283"/>
      <c r="I59" s="37"/>
      <c r="J59" s="37"/>
      <c r="K59" s="37"/>
      <c r="L59" s="37"/>
      <c r="M59" s="37"/>
      <c r="N59" s="37"/>
      <c r="O59" s="37"/>
      <c r="P59" s="37"/>
      <c r="Q59" s="84"/>
      <c r="R59" s="80" t="s">
        <v>27</v>
      </c>
      <c r="S59" s="86" t="s">
        <v>128</v>
      </c>
      <c r="T59" s="86"/>
      <c r="U59" s="86"/>
      <c r="V59" s="86"/>
      <c r="W59" s="86"/>
      <c r="X59" s="86"/>
      <c r="Y59" s="86"/>
      <c r="Z59" s="86"/>
      <c r="AA59" s="86"/>
      <c r="AB59" s="86"/>
      <c r="AC59" s="265"/>
      <c r="AF59" s="1" t="str">
        <f>+R59</f>
        <v>□</v>
      </c>
      <c r="BE59" s="1"/>
      <c r="BG59" s="1"/>
      <c r="BH59" s="1"/>
      <c r="BI59" s="1"/>
      <c r="BJ59" s="1"/>
      <c r="BK59" s="1"/>
      <c r="BL59" s="1"/>
      <c r="BM59" s="1"/>
      <c r="BN59" s="1"/>
    </row>
    <row r="60" spans="2:66" ht="20.100000000000001" customHeight="1" x14ac:dyDescent="0.15">
      <c r="B60" s="306"/>
      <c r="C60" s="309"/>
      <c r="D60" s="120"/>
      <c r="E60" s="96"/>
      <c r="F60" s="284"/>
      <c r="G60" s="285"/>
      <c r="H60" s="286"/>
      <c r="I60" s="37"/>
      <c r="J60" s="37"/>
      <c r="K60" s="37"/>
      <c r="L60" s="37"/>
      <c r="M60" s="37"/>
      <c r="N60" s="37"/>
      <c r="O60" s="37"/>
      <c r="P60" s="37"/>
      <c r="Q60" s="84"/>
      <c r="R60" s="80" t="s">
        <v>27</v>
      </c>
      <c r="S60" s="86" t="s">
        <v>129</v>
      </c>
      <c r="T60" s="86"/>
      <c r="U60" s="86"/>
      <c r="V60" s="86"/>
      <c r="W60" s="86"/>
      <c r="X60" s="86"/>
      <c r="Y60" s="86"/>
      <c r="Z60" s="86"/>
      <c r="AA60" s="86"/>
      <c r="AB60" s="86"/>
      <c r="AC60" s="265"/>
      <c r="AF60" s="1" t="str">
        <f>+R60</f>
        <v>□</v>
      </c>
      <c r="BE60" s="1"/>
      <c r="BG60" s="1"/>
      <c r="BH60" s="1"/>
      <c r="BI60" s="1"/>
      <c r="BJ60" s="1"/>
      <c r="BK60" s="1"/>
      <c r="BL60" s="1"/>
      <c r="BM60" s="1"/>
      <c r="BN60" s="1"/>
    </row>
    <row r="61" spans="2:66" ht="20.100000000000001" customHeight="1" x14ac:dyDescent="0.15">
      <c r="B61" s="306"/>
      <c r="C61" s="309"/>
      <c r="D61" s="120"/>
      <c r="E61" s="96"/>
      <c r="F61" s="281" t="s">
        <v>130</v>
      </c>
      <c r="G61" s="282"/>
      <c r="H61" s="283"/>
      <c r="I61" s="37"/>
      <c r="J61" s="37"/>
      <c r="K61" s="37"/>
      <c r="L61" s="37"/>
      <c r="M61" s="37"/>
      <c r="N61" s="37"/>
      <c r="O61" s="37"/>
      <c r="P61" s="37"/>
      <c r="Q61" s="84"/>
      <c r="R61" s="80" t="s">
        <v>27</v>
      </c>
      <c r="S61" s="86" t="s">
        <v>131</v>
      </c>
      <c r="T61" s="86"/>
      <c r="U61" s="86"/>
      <c r="V61" s="86"/>
      <c r="W61" s="86"/>
      <c r="X61" s="86"/>
      <c r="Y61" s="86"/>
      <c r="Z61" s="86"/>
      <c r="AA61" s="86"/>
      <c r="AB61" s="86"/>
      <c r="AC61" s="265"/>
      <c r="AF61" s="1" t="str">
        <f>+R61</f>
        <v>□</v>
      </c>
      <c r="BE61" s="1"/>
      <c r="BG61" s="1"/>
      <c r="BH61" s="1"/>
      <c r="BI61" s="1"/>
      <c r="BJ61" s="1"/>
      <c r="BK61" s="1"/>
      <c r="BL61" s="1"/>
      <c r="BM61" s="1"/>
      <c r="BN61" s="1"/>
    </row>
    <row r="62" spans="2:66" ht="20.100000000000001" customHeight="1" thickBot="1" x14ac:dyDescent="0.2">
      <c r="B62" s="330"/>
      <c r="C62" s="311"/>
      <c r="D62" s="128"/>
      <c r="E62" s="129"/>
      <c r="F62" s="389"/>
      <c r="G62" s="390"/>
      <c r="H62" s="391"/>
      <c r="I62" s="130"/>
      <c r="J62" s="130"/>
      <c r="K62" s="130"/>
      <c r="L62" s="130"/>
      <c r="M62" s="130"/>
      <c r="N62" s="130"/>
      <c r="O62" s="130"/>
      <c r="P62" s="130"/>
      <c r="Q62" s="131"/>
      <c r="R62" s="132"/>
      <c r="S62" s="133"/>
      <c r="T62" s="133"/>
      <c r="U62" s="133"/>
      <c r="V62" s="133"/>
      <c r="W62" s="133"/>
      <c r="X62" s="133"/>
      <c r="Y62" s="133"/>
      <c r="Z62" s="133"/>
      <c r="AA62" s="133"/>
      <c r="AB62" s="133"/>
      <c r="AC62" s="266"/>
      <c r="BE62" s="1"/>
      <c r="BG62" s="1"/>
      <c r="BH62" s="1"/>
      <c r="BI62" s="1"/>
      <c r="BJ62" s="1"/>
      <c r="BK62" s="1"/>
      <c r="BL62" s="1"/>
      <c r="BM62" s="1"/>
      <c r="BN62" s="1"/>
    </row>
    <row r="63" spans="2:66" ht="20.100000000000001" customHeight="1" x14ac:dyDescent="0.15">
      <c r="B63" s="304" t="s">
        <v>132</v>
      </c>
      <c r="C63" s="392"/>
      <c r="D63" s="394" t="s">
        <v>133</v>
      </c>
      <c r="E63" s="312"/>
      <c r="F63" s="312"/>
      <c r="G63" s="312"/>
      <c r="H63" s="313"/>
      <c r="I63" s="134" t="s">
        <v>27</v>
      </c>
      <c r="J63" s="135" t="s">
        <v>134</v>
      </c>
      <c r="K63" s="135"/>
      <c r="L63" s="135"/>
      <c r="M63" s="135"/>
      <c r="N63" s="135"/>
      <c r="O63" s="135"/>
      <c r="Q63" s="136"/>
      <c r="R63" s="137"/>
      <c r="S63" s="138"/>
      <c r="T63" s="138"/>
      <c r="U63" s="138"/>
      <c r="V63" s="138"/>
      <c r="W63" s="138"/>
      <c r="X63" s="138"/>
      <c r="Y63" s="138"/>
      <c r="Z63" s="138"/>
      <c r="AA63" s="138"/>
      <c r="AB63" s="138"/>
      <c r="AC63" s="323"/>
      <c r="AE63" s="35" t="str">
        <f>+I63</f>
        <v>□</v>
      </c>
      <c r="AH63" s="42" t="str">
        <f>IF(AE63&amp;AE64&amp;AE65="■□□","●適合",IF(AE63&amp;AE64&amp;AE65="□■□","◆未達",IF(AE63&amp;AE64&amp;AE65="□□■","◆未達",IF(AE63&amp;AE64&amp;AE65="□□□","■未答","▼矛盾"))))</f>
        <v>■未答</v>
      </c>
      <c r="AI63" s="81"/>
      <c r="AL63" s="37" t="s">
        <v>61</v>
      </c>
      <c r="AM63" s="38" t="s">
        <v>62</v>
      </c>
      <c r="AN63" s="38" t="s">
        <v>135</v>
      </c>
      <c r="AO63" s="38" t="s">
        <v>64</v>
      </c>
      <c r="AP63" s="38" t="s">
        <v>136</v>
      </c>
      <c r="AQ63" s="38" t="s">
        <v>34</v>
      </c>
      <c r="AT63" s="2"/>
      <c r="AU63" s="2"/>
      <c r="AV63" s="2"/>
      <c r="BE63" s="1"/>
      <c r="BG63" s="1"/>
      <c r="BH63" s="1"/>
      <c r="BI63" s="1"/>
      <c r="BJ63" s="1"/>
      <c r="BK63" s="1"/>
      <c r="BL63" s="1"/>
      <c r="BM63" s="1"/>
      <c r="BN63" s="1"/>
    </row>
    <row r="64" spans="2:66" ht="20.100000000000001" customHeight="1" x14ac:dyDescent="0.15">
      <c r="B64" s="306"/>
      <c r="C64" s="329"/>
      <c r="D64" s="298"/>
      <c r="E64" s="299"/>
      <c r="F64" s="299"/>
      <c r="G64" s="299"/>
      <c r="H64" s="300"/>
      <c r="I64" s="139" t="s">
        <v>27</v>
      </c>
      <c r="J64" s="99" t="s">
        <v>137</v>
      </c>
      <c r="K64" s="99"/>
      <c r="L64" s="99"/>
      <c r="M64" s="99"/>
      <c r="N64" s="99"/>
      <c r="O64" s="99"/>
      <c r="Q64" s="100"/>
      <c r="R64" s="121"/>
      <c r="S64" s="94"/>
      <c r="T64" s="94"/>
      <c r="U64" s="94"/>
      <c r="V64" s="94"/>
      <c r="W64" s="94"/>
      <c r="X64" s="94"/>
      <c r="Y64" s="94"/>
      <c r="Z64" s="94"/>
      <c r="AA64" s="94"/>
      <c r="AB64" s="94"/>
      <c r="AC64" s="291"/>
      <c r="AE64" s="1" t="str">
        <f>+I64</f>
        <v>□</v>
      </c>
      <c r="AL64" s="37"/>
      <c r="AM64" s="36" t="s">
        <v>4</v>
      </c>
      <c r="AN64" s="36" t="s">
        <v>5</v>
      </c>
      <c r="AO64" s="36" t="s">
        <v>5</v>
      </c>
      <c r="AP64" s="42" t="s">
        <v>35</v>
      </c>
      <c r="AQ64" s="42" t="s">
        <v>6</v>
      </c>
      <c r="AT64" s="2"/>
      <c r="AU64" s="2"/>
      <c r="AV64" s="2"/>
      <c r="BE64" s="1"/>
      <c r="BG64" s="1"/>
      <c r="BH64" s="1"/>
      <c r="BI64" s="1"/>
      <c r="BJ64" s="1"/>
      <c r="BK64" s="1"/>
      <c r="BL64" s="1"/>
      <c r="BM64" s="1"/>
      <c r="BN64" s="1"/>
    </row>
    <row r="65" spans="2:66" ht="20.100000000000001" customHeight="1" x14ac:dyDescent="0.15">
      <c r="B65" s="306"/>
      <c r="C65" s="329"/>
      <c r="D65" s="298"/>
      <c r="E65" s="299"/>
      <c r="F65" s="299"/>
      <c r="G65" s="299"/>
      <c r="H65" s="300"/>
      <c r="I65" s="140" t="s">
        <v>27</v>
      </c>
      <c r="J65" s="141" t="s">
        <v>138</v>
      </c>
      <c r="K65" s="141"/>
      <c r="L65" s="141"/>
      <c r="M65" s="141"/>
      <c r="N65" s="141"/>
      <c r="O65" s="141"/>
      <c r="Q65" s="142"/>
      <c r="R65" s="143"/>
      <c r="S65" s="144"/>
      <c r="T65" s="144"/>
      <c r="U65" s="144"/>
      <c r="V65" s="144"/>
      <c r="W65" s="144"/>
      <c r="X65" s="144"/>
      <c r="Y65" s="144"/>
      <c r="Z65" s="144"/>
      <c r="AA65" s="144"/>
      <c r="AB65" s="144"/>
      <c r="AC65" s="292"/>
      <c r="AE65" s="1" t="str">
        <f>+I65</f>
        <v>□</v>
      </c>
      <c r="AT65" s="2"/>
      <c r="AU65" s="2"/>
      <c r="AV65" s="2"/>
      <c r="BE65" s="1"/>
      <c r="BG65" s="1"/>
      <c r="BH65" s="1"/>
      <c r="BI65" s="1"/>
      <c r="BJ65" s="1"/>
      <c r="BK65" s="1"/>
      <c r="BL65" s="1"/>
      <c r="BM65" s="1"/>
      <c r="BN65" s="1"/>
    </row>
    <row r="66" spans="2:66" ht="15.95" customHeight="1" x14ac:dyDescent="0.15">
      <c r="B66" s="306"/>
      <c r="C66" s="329"/>
      <c r="D66" s="333"/>
      <c r="E66" s="145" t="s">
        <v>139</v>
      </c>
      <c r="F66" s="376" t="s">
        <v>140</v>
      </c>
      <c r="G66" s="377"/>
      <c r="H66" s="378"/>
      <c r="I66" s="146"/>
      <c r="J66" s="146"/>
      <c r="K66" s="146"/>
      <c r="L66" s="146"/>
      <c r="M66" s="146"/>
      <c r="N66" s="146"/>
      <c r="O66" s="146"/>
      <c r="P66" s="146"/>
      <c r="Q66" s="147"/>
      <c r="R66" s="148"/>
      <c r="S66" s="149"/>
      <c r="T66" s="149"/>
      <c r="U66" s="149"/>
      <c r="V66" s="149"/>
      <c r="W66" s="149"/>
      <c r="X66" s="149"/>
      <c r="Y66" s="149"/>
      <c r="Z66" s="149"/>
      <c r="AA66" s="149"/>
      <c r="AB66" s="149"/>
      <c r="AC66" s="150"/>
      <c r="AT66" s="2"/>
      <c r="AU66" s="2"/>
      <c r="AV66" s="2"/>
      <c r="BE66" s="1"/>
      <c r="BG66" s="1"/>
      <c r="BH66" s="1"/>
      <c r="BI66" s="1"/>
      <c r="BJ66" s="1"/>
      <c r="BK66" s="1"/>
      <c r="BL66" s="1"/>
      <c r="BM66" s="1"/>
      <c r="BN66" s="1"/>
    </row>
    <row r="67" spans="2:66" ht="17.100000000000001" customHeight="1" x14ac:dyDescent="0.15">
      <c r="B67" s="306"/>
      <c r="C67" s="329"/>
      <c r="D67" s="333"/>
      <c r="E67" s="379" t="s">
        <v>141</v>
      </c>
      <c r="F67" s="380" t="s">
        <v>142</v>
      </c>
      <c r="G67" s="381"/>
      <c r="H67" s="382"/>
      <c r="I67" s="118" t="s">
        <v>8</v>
      </c>
      <c r="J67" s="37" t="s">
        <v>87</v>
      </c>
      <c r="K67" s="37"/>
      <c r="L67" s="37"/>
      <c r="M67" s="83"/>
      <c r="N67" s="83"/>
      <c r="O67" s="37"/>
      <c r="P67" s="37"/>
      <c r="Q67" s="84"/>
      <c r="R67" s="151"/>
      <c r="S67" s="152"/>
      <c r="T67" s="152"/>
      <c r="U67" s="152"/>
      <c r="V67" s="152"/>
      <c r="W67" s="152"/>
      <c r="X67" s="153"/>
      <c r="Y67" s="153"/>
      <c r="Z67" s="154"/>
      <c r="AA67" s="154"/>
      <c r="AB67" s="155" t="s">
        <v>88</v>
      </c>
      <c r="AC67" s="290"/>
      <c r="AD67" s="156"/>
      <c r="AE67" s="35" t="str">
        <f t="shared" ref="AE67:AE83" si="3">+I67</f>
        <v>□</v>
      </c>
      <c r="AH67" s="42" t="str">
        <f>IF(AE67&amp;AE68&amp;AE69&amp;AE70="■□□□","◎無し",IF(AE67&amp;AE68&amp;AE69&amp;AE70="□■□□","Ｅ適合",IF(AE67&amp;AE68&amp;AE69&amp;AE70="□□■□","●適合",IF(AE67&amp;AE68&amp;AE69&amp;AE70="□□□■","◆未達",IF(AE67&amp;AE68&amp;AE69&amp;AE70="□□□□","■未答","▼矛盾")))))</f>
        <v>■未答</v>
      </c>
      <c r="AI67" s="81"/>
      <c r="AL67" s="37" t="s">
        <v>89</v>
      </c>
      <c r="AM67" s="117" t="s">
        <v>143</v>
      </c>
      <c r="AN67" s="117" t="s">
        <v>144</v>
      </c>
      <c r="AO67" s="117" t="s">
        <v>92</v>
      </c>
      <c r="AP67" s="117" t="s">
        <v>93</v>
      </c>
      <c r="AQ67" s="117" t="s">
        <v>94</v>
      </c>
      <c r="AR67" s="117" t="s">
        <v>34</v>
      </c>
      <c r="AT67" s="2"/>
      <c r="AU67" s="2"/>
      <c r="AV67" s="2"/>
      <c r="BE67" s="1"/>
      <c r="BG67" s="1"/>
      <c r="BH67" s="1"/>
      <c r="BI67" s="1"/>
      <c r="BJ67" s="1"/>
      <c r="BK67" s="1"/>
      <c r="BL67" s="1"/>
      <c r="BM67" s="1"/>
      <c r="BN67" s="1"/>
    </row>
    <row r="68" spans="2:66" ht="17.100000000000001" customHeight="1" x14ac:dyDescent="0.15">
      <c r="B68" s="306"/>
      <c r="C68" s="329"/>
      <c r="D68" s="333"/>
      <c r="E68" s="333"/>
      <c r="F68" s="383"/>
      <c r="G68" s="384"/>
      <c r="H68" s="385"/>
      <c r="I68" s="118" t="s">
        <v>40</v>
      </c>
      <c r="J68" s="37" t="s">
        <v>95</v>
      </c>
      <c r="K68" s="37"/>
      <c r="L68" s="37"/>
      <c r="M68" s="37"/>
      <c r="N68" s="37"/>
      <c r="O68" s="37"/>
      <c r="P68" s="37"/>
      <c r="Q68" s="84"/>
      <c r="R68" s="274" t="s">
        <v>145</v>
      </c>
      <c r="S68" s="269"/>
      <c r="T68" s="269"/>
      <c r="U68" s="269"/>
      <c r="V68" s="269"/>
      <c r="W68" s="269"/>
      <c r="X68" s="397" t="s">
        <v>146</v>
      </c>
      <c r="Y68" s="397"/>
      <c r="Z68" s="275"/>
      <c r="AA68" s="275"/>
      <c r="AB68" s="157"/>
      <c r="AC68" s="291"/>
      <c r="AE68" s="1" t="str">
        <f t="shared" si="3"/>
        <v>□</v>
      </c>
      <c r="AF68" s="1" t="str">
        <f>+V69</f>
        <v>□</v>
      </c>
      <c r="AH68" s="125" t="s">
        <v>147</v>
      </c>
      <c r="AJ68" s="158" t="str">
        <f>IF(Z68=0,"■未答",DEGREES(ATAN(1/Z68)))</f>
        <v>■未答</v>
      </c>
      <c r="AL68" s="37"/>
      <c r="AM68" s="36" t="s">
        <v>3</v>
      </c>
      <c r="AN68" s="36" t="s">
        <v>98</v>
      </c>
      <c r="AO68" s="36" t="s">
        <v>4</v>
      </c>
      <c r="AP68" s="36" t="s">
        <v>5</v>
      </c>
      <c r="AQ68" s="42" t="s">
        <v>35</v>
      </c>
      <c r="AR68" s="42" t="s">
        <v>6</v>
      </c>
      <c r="AT68" s="2"/>
      <c r="AU68" s="2"/>
      <c r="AV68" s="2"/>
      <c r="BE68" s="1"/>
      <c r="BG68" s="1"/>
      <c r="BH68" s="1"/>
      <c r="BI68" s="1"/>
      <c r="BJ68" s="1"/>
      <c r="BK68" s="1"/>
      <c r="BL68" s="1"/>
      <c r="BM68" s="1"/>
      <c r="BN68" s="1"/>
    </row>
    <row r="69" spans="2:66" ht="17.100000000000001" customHeight="1" x14ac:dyDescent="0.15">
      <c r="B69" s="306"/>
      <c r="C69" s="329"/>
      <c r="D69" s="333"/>
      <c r="E69" s="333"/>
      <c r="F69" s="383"/>
      <c r="G69" s="384"/>
      <c r="H69" s="385"/>
      <c r="I69" s="118" t="s">
        <v>27</v>
      </c>
      <c r="J69" s="293" t="s">
        <v>100</v>
      </c>
      <c r="K69" s="293"/>
      <c r="L69" s="293"/>
      <c r="M69" s="293"/>
      <c r="N69" s="293"/>
      <c r="O69" s="293"/>
      <c r="P69" s="293"/>
      <c r="Q69" s="294"/>
      <c r="R69" s="274" t="s">
        <v>148</v>
      </c>
      <c r="S69" s="269"/>
      <c r="T69" s="269"/>
      <c r="U69" s="269"/>
      <c r="V69" s="139" t="s">
        <v>27</v>
      </c>
      <c r="W69" s="295" t="s">
        <v>149</v>
      </c>
      <c r="X69" s="295"/>
      <c r="Y69" s="139" t="s">
        <v>27</v>
      </c>
      <c r="Z69" s="270" t="s">
        <v>150</v>
      </c>
      <c r="AA69" s="269"/>
      <c r="AB69" s="159"/>
      <c r="AC69" s="291"/>
      <c r="AE69" s="1" t="str">
        <f t="shared" si="3"/>
        <v>□</v>
      </c>
      <c r="AF69" s="1" t="str">
        <f>+Y69</f>
        <v>□</v>
      </c>
      <c r="AH69" s="125" t="s">
        <v>151</v>
      </c>
      <c r="AJ69" s="36"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x14ac:dyDescent="0.15">
      <c r="B70" s="306"/>
      <c r="C70" s="329"/>
      <c r="D70" s="333"/>
      <c r="E70" s="335"/>
      <c r="F70" s="386"/>
      <c r="G70" s="387"/>
      <c r="H70" s="388"/>
      <c r="I70" s="118" t="s">
        <v>27</v>
      </c>
      <c r="J70" s="293" t="s">
        <v>105</v>
      </c>
      <c r="K70" s="293"/>
      <c r="L70" s="293"/>
      <c r="M70" s="293"/>
      <c r="N70" s="293"/>
      <c r="O70" s="293"/>
      <c r="P70" s="293"/>
      <c r="Q70" s="294"/>
      <c r="R70" s="398"/>
      <c r="S70" s="327"/>
      <c r="T70" s="327"/>
      <c r="U70" s="327"/>
      <c r="V70" s="327"/>
      <c r="W70" s="327"/>
      <c r="X70" s="399"/>
      <c r="Y70" s="399"/>
      <c r="Z70" s="399"/>
      <c r="AA70" s="144"/>
      <c r="AB70" s="160"/>
      <c r="AC70" s="292"/>
      <c r="AE70" s="1" t="str">
        <f t="shared" si="3"/>
        <v>□</v>
      </c>
      <c r="AH70" s="125" t="s">
        <v>153</v>
      </c>
      <c r="AJ70" s="42" t="str">
        <f>IF(X70&gt;0,IF(X70&lt;700,"◆低すぎ",IF(X70&gt;900,"◆高すぎ","●適合")),"■未答")</f>
        <v>■未答</v>
      </c>
      <c r="AT70" s="2"/>
      <c r="AU70" s="2"/>
      <c r="AV70" s="2"/>
      <c r="BE70" s="1"/>
      <c r="BG70" s="1"/>
      <c r="BH70" s="1"/>
      <c r="BI70" s="1"/>
      <c r="BJ70" s="1"/>
      <c r="BK70" s="1"/>
      <c r="BL70" s="1"/>
      <c r="BM70" s="1"/>
      <c r="BN70" s="1"/>
    </row>
    <row r="71" spans="2:66" ht="12.95" customHeight="1" x14ac:dyDescent="0.15">
      <c r="B71" s="306"/>
      <c r="C71" s="329"/>
      <c r="D71" s="333"/>
      <c r="E71" s="379" t="s">
        <v>154</v>
      </c>
      <c r="F71" s="380" t="s">
        <v>155</v>
      </c>
      <c r="G71" s="381"/>
      <c r="H71" s="382"/>
      <c r="I71" s="161" t="s">
        <v>27</v>
      </c>
      <c r="J71" s="287" t="s">
        <v>156</v>
      </c>
      <c r="K71" s="287"/>
      <c r="L71" s="287"/>
      <c r="M71" s="287"/>
      <c r="N71" s="287"/>
      <c r="O71" s="287"/>
      <c r="P71" s="287"/>
      <c r="Q71" s="324"/>
      <c r="R71" s="162"/>
      <c r="S71" s="162"/>
      <c r="T71" s="162"/>
      <c r="U71" s="162"/>
      <c r="V71" s="162"/>
      <c r="W71" s="162"/>
      <c r="X71" s="162"/>
      <c r="Y71" s="162"/>
      <c r="Z71" s="162"/>
      <c r="AA71" s="162"/>
      <c r="AB71" s="162"/>
      <c r="AC71" s="264"/>
      <c r="AE71" s="35" t="str">
        <f t="shared" si="3"/>
        <v>□</v>
      </c>
      <c r="AH71" s="36" t="str">
        <f>IF(AE71&amp;AE72="■□","●適合",IF(AE71&amp;AE72="□■","◆未達",IF(AE71&amp;AE72="□□","■未答","▼矛盾")))</f>
        <v>■未答</v>
      </c>
      <c r="AI71" s="89"/>
      <c r="AL71" s="37" t="s">
        <v>30</v>
      </c>
      <c r="AM71" s="38" t="s">
        <v>31</v>
      </c>
      <c r="AN71" s="38" t="s">
        <v>32</v>
      </c>
      <c r="AO71" s="38" t="s">
        <v>33</v>
      </c>
      <c r="AP71" s="38" t="s">
        <v>34</v>
      </c>
      <c r="AT71" s="2"/>
      <c r="AU71" s="2"/>
      <c r="AV71" s="2"/>
      <c r="BE71" s="1"/>
      <c r="BG71" s="1"/>
      <c r="BH71" s="1"/>
      <c r="BI71" s="1"/>
      <c r="BJ71" s="1"/>
      <c r="BK71" s="1"/>
      <c r="BL71" s="1"/>
      <c r="BM71" s="1"/>
      <c r="BN71" s="1"/>
    </row>
    <row r="72" spans="2:66" ht="12.95" customHeight="1" x14ac:dyDescent="0.15">
      <c r="B72" s="306"/>
      <c r="C72" s="329"/>
      <c r="D72" s="333"/>
      <c r="E72" s="335"/>
      <c r="F72" s="386"/>
      <c r="G72" s="387"/>
      <c r="H72" s="388"/>
      <c r="I72" s="163" t="s">
        <v>50</v>
      </c>
      <c r="J72" s="301" t="s">
        <v>157</v>
      </c>
      <c r="K72" s="301"/>
      <c r="L72" s="301"/>
      <c r="M72" s="301"/>
      <c r="N72" s="301"/>
      <c r="O72" s="301"/>
      <c r="P72" s="301"/>
      <c r="Q72" s="302"/>
      <c r="R72" s="164"/>
      <c r="S72" s="164"/>
      <c r="T72" s="164"/>
      <c r="U72" s="164"/>
      <c r="V72" s="164"/>
      <c r="W72" s="164"/>
      <c r="X72" s="164"/>
      <c r="Y72" s="164"/>
      <c r="Z72" s="164"/>
      <c r="AA72" s="164"/>
      <c r="AB72" s="164"/>
      <c r="AC72" s="373"/>
      <c r="AE72" s="1" t="str">
        <f t="shared" si="3"/>
        <v>□</v>
      </c>
      <c r="AM72" s="36" t="s">
        <v>4</v>
      </c>
      <c r="AN72" s="36" t="s">
        <v>5</v>
      </c>
      <c r="AO72" s="42" t="s">
        <v>35</v>
      </c>
      <c r="AP72" s="42" t="s">
        <v>6</v>
      </c>
      <c r="AT72" s="2"/>
      <c r="AU72" s="2"/>
      <c r="AV72" s="2"/>
      <c r="BE72" s="1"/>
      <c r="BG72" s="1"/>
      <c r="BH72" s="1"/>
      <c r="BI72" s="1"/>
      <c r="BJ72" s="1"/>
      <c r="BK72" s="1"/>
      <c r="BL72" s="1"/>
      <c r="BM72" s="1"/>
      <c r="BN72" s="1"/>
    </row>
    <row r="73" spans="2:66" ht="12.95" customHeight="1" x14ac:dyDescent="0.15">
      <c r="B73" s="306"/>
      <c r="C73" s="329"/>
      <c r="D73" s="333"/>
      <c r="E73" s="379" t="s">
        <v>158</v>
      </c>
      <c r="F73" s="380" t="s">
        <v>159</v>
      </c>
      <c r="G73" s="381"/>
      <c r="H73" s="382"/>
      <c r="I73" s="161" t="s">
        <v>40</v>
      </c>
      <c r="J73" s="287" t="s">
        <v>160</v>
      </c>
      <c r="K73" s="287"/>
      <c r="L73" s="287"/>
      <c r="M73" s="287"/>
      <c r="N73" s="287"/>
      <c r="O73" s="287"/>
      <c r="P73" s="287"/>
      <c r="Q73" s="324"/>
      <c r="R73" s="162"/>
      <c r="S73" s="162"/>
      <c r="T73" s="162"/>
      <c r="U73" s="162"/>
      <c r="V73" s="162"/>
      <c r="W73" s="162"/>
      <c r="X73" s="162"/>
      <c r="Y73" s="162"/>
      <c r="Z73" s="162"/>
      <c r="AA73" s="162"/>
      <c r="AB73" s="162"/>
      <c r="AC73" s="264"/>
      <c r="AE73" s="35" t="str">
        <f t="shared" si="3"/>
        <v>□</v>
      </c>
      <c r="AH73" s="42" t="str">
        <f>IF(AE73&amp;AE74&amp;AE75="■□□","◎無し",IF(AE73&amp;AE74&amp;AE75="□■□","●適合",IF(AE73&amp;AE74&amp;AE75="□□■","◆未達",IF(AE73&amp;AE74&amp;AE75="□□□","■未答","▼矛盾"))))</f>
        <v>■未答</v>
      </c>
      <c r="AI73" s="81"/>
      <c r="AL73" s="37" t="s">
        <v>61</v>
      </c>
      <c r="AM73" s="38" t="s">
        <v>161</v>
      </c>
      <c r="AN73" s="38" t="s">
        <v>135</v>
      </c>
      <c r="AO73" s="38" t="s">
        <v>162</v>
      </c>
      <c r="AP73" s="38" t="s">
        <v>136</v>
      </c>
      <c r="AQ73" s="38" t="s">
        <v>34</v>
      </c>
      <c r="AT73" s="2"/>
      <c r="AU73" s="2"/>
      <c r="AV73" s="2"/>
      <c r="BE73" s="1"/>
      <c r="BG73" s="1"/>
      <c r="BH73" s="1"/>
      <c r="BI73" s="1"/>
      <c r="BJ73" s="1"/>
      <c r="BK73" s="1"/>
      <c r="BL73" s="1"/>
      <c r="BM73" s="1"/>
      <c r="BN73" s="1"/>
    </row>
    <row r="74" spans="2:66" ht="12.95" customHeight="1" x14ac:dyDescent="0.15">
      <c r="B74" s="306"/>
      <c r="C74" s="329"/>
      <c r="D74" s="333"/>
      <c r="E74" s="333"/>
      <c r="F74" s="383"/>
      <c r="G74" s="384"/>
      <c r="H74" s="385"/>
      <c r="I74" s="118" t="s">
        <v>27</v>
      </c>
      <c r="J74" s="293" t="s">
        <v>156</v>
      </c>
      <c r="K74" s="293"/>
      <c r="L74" s="293"/>
      <c r="M74" s="293"/>
      <c r="N74" s="293"/>
      <c r="O74" s="293"/>
      <c r="P74" s="293"/>
      <c r="Q74" s="294"/>
      <c r="R74" s="86"/>
      <c r="S74" s="86"/>
      <c r="T74" s="86"/>
      <c r="U74" s="86"/>
      <c r="V74" s="86"/>
      <c r="W74" s="86"/>
      <c r="X74" s="86"/>
      <c r="Y74" s="86"/>
      <c r="Z74" s="86"/>
      <c r="AA74" s="86"/>
      <c r="AB74" s="86"/>
      <c r="AC74" s="265"/>
      <c r="AE74" s="1" t="str">
        <f t="shared" si="3"/>
        <v>□</v>
      </c>
      <c r="AL74" s="37"/>
      <c r="AM74" s="36" t="s">
        <v>3</v>
      </c>
      <c r="AN74" s="36" t="s">
        <v>4</v>
      </c>
      <c r="AO74" s="36" t="s">
        <v>5</v>
      </c>
      <c r="AP74" s="42" t="s">
        <v>35</v>
      </c>
      <c r="AQ74" s="42" t="s">
        <v>6</v>
      </c>
      <c r="AT74" s="2"/>
      <c r="AU74" s="2"/>
      <c r="AV74" s="2"/>
      <c r="BE74" s="1"/>
      <c r="BG74" s="1"/>
      <c r="BH74" s="1"/>
      <c r="BI74" s="1"/>
      <c r="BJ74" s="1"/>
      <c r="BK74" s="1"/>
      <c r="BL74" s="1"/>
      <c r="BM74" s="1"/>
      <c r="BN74" s="1"/>
    </row>
    <row r="75" spans="2:66" ht="12.95" customHeight="1" x14ac:dyDescent="0.15">
      <c r="B75" s="306"/>
      <c r="C75" s="329"/>
      <c r="D75" s="333"/>
      <c r="E75" s="335"/>
      <c r="F75" s="386"/>
      <c r="G75" s="387"/>
      <c r="H75" s="388"/>
      <c r="I75" s="163" t="s">
        <v>50</v>
      </c>
      <c r="J75" s="301" t="s">
        <v>157</v>
      </c>
      <c r="K75" s="301"/>
      <c r="L75" s="301"/>
      <c r="M75" s="301"/>
      <c r="N75" s="301"/>
      <c r="O75" s="301"/>
      <c r="P75" s="301"/>
      <c r="Q75" s="302"/>
      <c r="R75" s="164"/>
      <c r="S75" s="164"/>
      <c r="T75" s="164"/>
      <c r="U75" s="164"/>
      <c r="V75" s="164"/>
      <c r="W75" s="164"/>
      <c r="X75" s="164"/>
      <c r="Y75" s="164"/>
      <c r="Z75" s="164"/>
      <c r="AA75" s="164"/>
      <c r="AB75" s="164"/>
      <c r="AC75" s="373"/>
      <c r="AE75" s="1" t="str">
        <f t="shared" si="3"/>
        <v>□</v>
      </c>
      <c r="AT75" s="2"/>
      <c r="AU75" s="2"/>
      <c r="AV75" s="2"/>
      <c r="BE75" s="1"/>
      <c r="BG75" s="1"/>
      <c r="BH75" s="1"/>
      <c r="BI75" s="1"/>
      <c r="BJ75" s="1"/>
      <c r="BK75" s="1"/>
      <c r="BL75" s="1"/>
      <c r="BM75" s="1"/>
      <c r="BN75" s="1"/>
    </row>
    <row r="76" spans="2:66" ht="26.1" customHeight="1" x14ac:dyDescent="0.15">
      <c r="B76" s="306"/>
      <c r="C76" s="329"/>
      <c r="D76" s="333"/>
      <c r="E76" s="379" t="s">
        <v>163</v>
      </c>
      <c r="F76" s="380" t="s">
        <v>164</v>
      </c>
      <c r="G76" s="381"/>
      <c r="H76" s="382"/>
      <c r="I76" s="118" t="s">
        <v>50</v>
      </c>
      <c r="J76" s="395" t="s">
        <v>165</v>
      </c>
      <c r="K76" s="395"/>
      <c r="L76" s="395"/>
      <c r="M76" s="395"/>
      <c r="N76" s="395"/>
      <c r="O76" s="395"/>
      <c r="P76" s="395"/>
      <c r="Q76" s="396"/>
      <c r="R76" s="165"/>
      <c r="S76" s="162"/>
      <c r="T76" s="162"/>
      <c r="U76" s="162"/>
      <c r="V76" s="162"/>
      <c r="W76" s="162"/>
      <c r="X76" s="162"/>
      <c r="Y76" s="162"/>
      <c r="Z76" s="162"/>
      <c r="AA76" s="162"/>
      <c r="AB76" s="162"/>
      <c r="AC76" s="264"/>
      <c r="AE76" s="35" t="str">
        <f t="shared" si="3"/>
        <v>□</v>
      </c>
      <c r="AH76" s="42" t="str">
        <f>IF(AE76&amp;AE77&amp;AE78&amp;AE79="■□□□","◎無し",IF(AE76&amp;AE77&amp;AE78&amp;AE79="□■□□","●適済",IF(AE76&amp;AE77&amp;AE78&amp;AE79="□□■□","●適合",IF(AE76&amp;AE77&amp;AE78&amp;AE79="□□□■","◆未達",IF(AE76&amp;AE77&amp;AE78&amp;AE79="□□□□","■未答","▼矛盾")))))</f>
        <v>■未答</v>
      </c>
      <c r="AI76" s="81"/>
      <c r="AL76" s="37" t="s">
        <v>89</v>
      </c>
      <c r="AM76" s="117" t="s">
        <v>90</v>
      </c>
      <c r="AN76" s="117" t="s">
        <v>91</v>
      </c>
      <c r="AO76" s="117" t="s">
        <v>166</v>
      </c>
      <c r="AP76" s="117" t="s">
        <v>167</v>
      </c>
      <c r="AQ76" s="117" t="s">
        <v>168</v>
      </c>
      <c r="AR76" s="117" t="s">
        <v>34</v>
      </c>
      <c r="AT76" s="2"/>
      <c r="AU76" s="2"/>
      <c r="AV76" s="2"/>
      <c r="BE76" s="1"/>
      <c r="BG76" s="1"/>
      <c r="BH76" s="1"/>
      <c r="BI76" s="1"/>
      <c r="BJ76" s="1"/>
      <c r="BK76" s="1"/>
      <c r="BL76" s="1"/>
      <c r="BM76" s="1"/>
      <c r="BN76" s="1"/>
    </row>
    <row r="77" spans="2:66" ht="12.95" customHeight="1" x14ac:dyDescent="0.15">
      <c r="B77" s="306"/>
      <c r="C77" s="329"/>
      <c r="D77" s="333"/>
      <c r="E77" s="333"/>
      <c r="F77" s="383"/>
      <c r="G77" s="384"/>
      <c r="H77" s="385"/>
      <c r="I77" s="118" t="s">
        <v>27</v>
      </c>
      <c r="J77" s="293" t="s">
        <v>156</v>
      </c>
      <c r="K77" s="293"/>
      <c r="L77" s="293"/>
      <c r="M77" s="293"/>
      <c r="N77" s="293"/>
      <c r="O77" s="293"/>
      <c r="P77" s="293"/>
      <c r="Q77" s="294"/>
      <c r="R77" s="95"/>
      <c r="S77" s="86"/>
      <c r="T77" s="86"/>
      <c r="U77" s="86"/>
      <c r="V77" s="86"/>
      <c r="W77" s="86"/>
      <c r="X77" s="86"/>
      <c r="Y77" s="86"/>
      <c r="Z77" s="86"/>
      <c r="AA77" s="86"/>
      <c r="AB77" s="86"/>
      <c r="AC77" s="265"/>
      <c r="AE77" s="1" t="str">
        <f t="shared" si="3"/>
        <v>□</v>
      </c>
      <c r="AL77" s="37"/>
      <c r="AM77" s="36" t="s">
        <v>3</v>
      </c>
      <c r="AN77" s="36" t="s">
        <v>169</v>
      </c>
      <c r="AO77" s="36" t="s">
        <v>4</v>
      </c>
      <c r="AP77" s="36" t="s">
        <v>5</v>
      </c>
      <c r="AQ77" s="42" t="s">
        <v>35</v>
      </c>
      <c r="AR77" s="42" t="s">
        <v>6</v>
      </c>
      <c r="AT77" s="2"/>
      <c r="AU77" s="2"/>
      <c r="AV77" s="2"/>
      <c r="BE77" s="1"/>
      <c r="BG77" s="1"/>
      <c r="BH77" s="1"/>
      <c r="BI77" s="1"/>
      <c r="BJ77" s="1"/>
      <c r="BK77" s="1"/>
      <c r="BL77" s="1"/>
      <c r="BM77" s="1"/>
      <c r="BN77" s="1"/>
    </row>
    <row r="78" spans="2:66" ht="12.95" customHeight="1" x14ac:dyDescent="0.15">
      <c r="B78" s="306"/>
      <c r="C78" s="329"/>
      <c r="D78" s="333"/>
      <c r="E78" s="333"/>
      <c r="F78" s="383"/>
      <c r="G78" s="384"/>
      <c r="H78" s="385"/>
      <c r="I78" s="118" t="s">
        <v>27</v>
      </c>
      <c r="J78" s="293" t="s">
        <v>170</v>
      </c>
      <c r="K78" s="293"/>
      <c r="L78" s="293"/>
      <c r="M78" s="293"/>
      <c r="N78" s="293"/>
      <c r="O78" s="293"/>
      <c r="P78" s="293"/>
      <c r="Q78" s="294"/>
      <c r="R78" s="95"/>
      <c r="S78" s="86"/>
      <c r="T78" s="86"/>
      <c r="U78" s="86"/>
      <c r="V78" s="86"/>
      <c r="W78" s="86"/>
      <c r="X78" s="86"/>
      <c r="Y78" s="86"/>
      <c r="Z78" s="86"/>
      <c r="AA78" s="86"/>
      <c r="AB78" s="86"/>
      <c r="AC78" s="265"/>
      <c r="AE78" s="1" t="str">
        <f t="shared" si="3"/>
        <v>□</v>
      </c>
      <c r="AT78" s="2"/>
      <c r="AU78" s="2"/>
      <c r="AV78" s="2"/>
      <c r="BE78" s="1"/>
      <c r="BG78" s="1"/>
      <c r="BH78" s="1"/>
      <c r="BI78" s="1"/>
      <c r="BJ78" s="1"/>
      <c r="BK78" s="1"/>
      <c r="BL78" s="1"/>
      <c r="BM78" s="1"/>
      <c r="BN78" s="1"/>
    </row>
    <row r="79" spans="2:66" ht="12.95" customHeight="1" x14ac:dyDescent="0.15">
      <c r="B79" s="306"/>
      <c r="C79" s="329"/>
      <c r="D79" s="333"/>
      <c r="E79" s="335"/>
      <c r="F79" s="386"/>
      <c r="G79" s="387"/>
      <c r="H79" s="388"/>
      <c r="I79" s="163" t="s">
        <v>50</v>
      </c>
      <c r="J79" s="301" t="s">
        <v>157</v>
      </c>
      <c r="K79" s="301"/>
      <c r="L79" s="301"/>
      <c r="M79" s="301"/>
      <c r="N79" s="301"/>
      <c r="O79" s="301"/>
      <c r="P79" s="301"/>
      <c r="Q79" s="302"/>
      <c r="R79" s="166"/>
      <c r="S79" s="164"/>
      <c r="T79" s="164"/>
      <c r="U79" s="164"/>
      <c r="V79" s="164"/>
      <c r="W79" s="164"/>
      <c r="X79" s="164"/>
      <c r="Y79" s="164"/>
      <c r="Z79" s="164"/>
      <c r="AA79" s="164"/>
      <c r="AB79" s="164"/>
      <c r="AC79" s="373"/>
      <c r="AE79" s="1" t="str">
        <f t="shared" si="3"/>
        <v>□</v>
      </c>
      <c r="AT79" s="2"/>
      <c r="AU79" s="2"/>
      <c r="AV79" s="2"/>
      <c r="BE79" s="1"/>
      <c r="BG79" s="1"/>
      <c r="BH79" s="1"/>
      <c r="BI79" s="1"/>
      <c r="BJ79" s="1"/>
      <c r="BK79" s="1"/>
      <c r="BL79" s="1"/>
      <c r="BM79" s="1"/>
      <c r="BN79" s="1"/>
    </row>
    <row r="80" spans="2:66" ht="12.95" customHeight="1" x14ac:dyDescent="0.15">
      <c r="B80" s="306"/>
      <c r="C80" s="329"/>
      <c r="D80" s="333"/>
      <c r="E80" s="379" t="s">
        <v>171</v>
      </c>
      <c r="F80" s="380" t="s">
        <v>172</v>
      </c>
      <c r="G80" s="381"/>
      <c r="H80" s="382"/>
      <c r="I80" s="161" t="s">
        <v>40</v>
      </c>
      <c r="J80" s="287" t="s">
        <v>173</v>
      </c>
      <c r="K80" s="287"/>
      <c r="L80" s="287"/>
      <c r="M80" s="287"/>
      <c r="N80" s="287"/>
      <c r="O80" s="287"/>
      <c r="P80" s="287"/>
      <c r="Q80" s="324"/>
      <c r="R80" s="165"/>
      <c r="S80" s="162"/>
      <c r="T80" s="162"/>
      <c r="U80" s="162"/>
      <c r="V80" s="162"/>
      <c r="W80" s="162"/>
      <c r="X80" s="162"/>
      <c r="Y80" s="162"/>
      <c r="Z80" s="162"/>
      <c r="AA80" s="162"/>
      <c r="AB80" s="162"/>
      <c r="AC80" s="264"/>
      <c r="AE80" s="35" t="str">
        <f t="shared" si="3"/>
        <v>□</v>
      </c>
      <c r="AH80" s="42" t="str">
        <f>IF(AE80&amp;AE81&amp;AE82&amp;AE83="■□□□","◎無し",IF(AE80&amp;AE81&amp;AE82&amp;AE83="□■□□","●適済",IF(AE80&amp;AE81&amp;AE82&amp;AE83="□□■□","●適合",IF(AE80&amp;AE81&amp;AE82&amp;AE83="□□□■","◆未達",IF(AE80&amp;AE81&amp;AE82&amp;AE83="□□□□","■未答","▼矛盾")))))</f>
        <v>■未答</v>
      </c>
      <c r="AI80" s="81"/>
      <c r="AL80" s="37" t="s">
        <v>89</v>
      </c>
      <c r="AM80" s="117" t="s">
        <v>90</v>
      </c>
      <c r="AN80" s="117" t="s">
        <v>91</v>
      </c>
      <c r="AO80" s="117" t="s">
        <v>92</v>
      </c>
      <c r="AP80" s="117" t="s">
        <v>93</v>
      </c>
      <c r="AQ80" s="117" t="s">
        <v>168</v>
      </c>
      <c r="AR80" s="117" t="s">
        <v>34</v>
      </c>
      <c r="AT80" s="2"/>
      <c r="AU80" s="2"/>
      <c r="AV80" s="2"/>
      <c r="BE80" s="1"/>
      <c r="BG80" s="1"/>
      <c r="BH80" s="1"/>
      <c r="BI80" s="1"/>
      <c r="BJ80" s="1"/>
      <c r="BK80" s="1"/>
      <c r="BL80" s="1"/>
      <c r="BM80" s="1"/>
      <c r="BN80" s="1"/>
    </row>
    <row r="81" spans="2:66" ht="12.95" customHeight="1" x14ac:dyDescent="0.15">
      <c r="B81" s="306"/>
      <c r="C81" s="329"/>
      <c r="D81" s="333"/>
      <c r="E81" s="333"/>
      <c r="F81" s="383"/>
      <c r="G81" s="384"/>
      <c r="H81" s="385"/>
      <c r="I81" s="118" t="s">
        <v>27</v>
      </c>
      <c r="J81" s="293" t="s">
        <v>156</v>
      </c>
      <c r="K81" s="293"/>
      <c r="L81" s="293"/>
      <c r="M81" s="293"/>
      <c r="N81" s="293"/>
      <c r="O81" s="293"/>
      <c r="P81" s="293"/>
      <c r="Q81" s="294"/>
      <c r="R81" s="95"/>
      <c r="S81" s="86"/>
      <c r="T81" s="86"/>
      <c r="U81" s="86"/>
      <c r="V81" s="86"/>
      <c r="W81" s="86"/>
      <c r="X81" s="86"/>
      <c r="Y81" s="86"/>
      <c r="Z81" s="86"/>
      <c r="AA81" s="86"/>
      <c r="AB81" s="86"/>
      <c r="AC81" s="265"/>
      <c r="AE81" s="1" t="str">
        <f t="shared" si="3"/>
        <v>□</v>
      </c>
      <c r="AL81" s="37"/>
      <c r="AM81" s="36" t="s">
        <v>3</v>
      </c>
      <c r="AN81" s="36" t="s">
        <v>169</v>
      </c>
      <c r="AO81" s="36" t="s">
        <v>4</v>
      </c>
      <c r="AP81" s="36" t="s">
        <v>5</v>
      </c>
      <c r="AQ81" s="42" t="s">
        <v>35</v>
      </c>
      <c r="AR81" s="42" t="s">
        <v>6</v>
      </c>
      <c r="AT81" s="2"/>
      <c r="AU81" s="2"/>
      <c r="AV81" s="2"/>
      <c r="BE81" s="1"/>
      <c r="BG81" s="1"/>
      <c r="BH81" s="1"/>
      <c r="BI81" s="1"/>
      <c r="BJ81" s="1"/>
      <c r="BK81" s="1"/>
      <c r="BL81" s="1"/>
      <c r="BM81" s="1"/>
      <c r="BN81" s="1"/>
    </row>
    <row r="82" spans="2:66" ht="12.95" customHeight="1" x14ac:dyDescent="0.15">
      <c r="B82" s="306"/>
      <c r="C82" s="329"/>
      <c r="D82" s="333"/>
      <c r="E82" s="333"/>
      <c r="F82" s="383"/>
      <c r="G82" s="384"/>
      <c r="H82" s="385"/>
      <c r="I82" s="118" t="s">
        <v>50</v>
      </c>
      <c r="J82" s="293" t="s">
        <v>170</v>
      </c>
      <c r="K82" s="293"/>
      <c r="L82" s="293"/>
      <c r="M82" s="293"/>
      <c r="N82" s="293"/>
      <c r="O82" s="293"/>
      <c r="P82" s="293"/>
      <c r="Q82" s="294"/>
      <c r="R82" s="95"/>
      <c r="S82" s="86"/>
      <c r="T82" s="86"/>
      <c r="U82" s="86"/>
      <c r="V82" s="86"/>
      <c r="W82" s="86"/>
      <c r="X82" s="86"/>
      <c r="Y82" s="86"/>
      <c r="Z82" s="86"/>
      <c r="AA82" s="86"/>
      <c r="AB82" s="86"/>
      <c r="AC82" s="265"/>
      <c r="AE82" s="1" t="str">
        <f t="shared" si="3"/>
        <v>□</v>
      </c>
      <c r="AT82" s="2"/>
      <c r="AU82" s="2"/>
      <c r="AV82" s="2"/>
      <c r="BE82" s="1"/>
      <c r="BG82" s="1"/>
      <c r="BH82" s="1"/>
      <c r="BI82" s="1"/>
      <c r="BJ82" s="1"/>
      <c r="BK82" s="1"/>
      <c r="BL82" s="1"/>
      <c r="BM82" s="1"/>
      <c r="BN82" s="1"/>
    </row>
    <row r="83" spans="2:66" ht="12.95" customHeight="1" x14ac:dyDescent="0.15">
      <c r="B83" s="369"/>
      <c r="C83" s="393"/>
      <c r="D83" s="335"/>
      <c r="E83" s="335"/>
      <c r="F83" s="386"/>
      <c r="G83" s="387"/>
      <c r="H83" s="388"/>
      <c r="I83" s="163" t="s">
        <v>27</v>
      </c>
      <c r="J83" s="301" t="s">
        <v>157</v>
      </c>
      <c r="K83" s="301"/>
      <c r="L83" s="301"/>
      <c r="M83" s="301"/>
      <c r="N83" s="301"/>
      <c r="O83" s="301"/>
      <c r="P83" s="301"/>
      <c r="Q83" s="302"/>
      <c r="R83" s="166"/>
      <c r="S83" s="164"/>
      <c r="T83" s="164"/>
      <c r="U83" s="164"/>
      <c r="V83" s="164"/>
      <c r="W83" s="164"/>
      <c r="X83" s="164"/>
      <c r="Y83" s="164"/>
      <c r="Z83" s="164"/>
      <c r="AA83" s="164"/>
      <c r="AB83" s="164"/>
      <c r="AC83" s="373"/>
      <c r="AE83" s="1" t="str">
        <f t="shared" si="3"/>
        <v>□</v>
      </c>
      <c r="AT83" s="2"/>
      <c r="AU83" s="2"/>
      <c r="AV83" s="2"/>
      <c r="BE83" s="1"/>
      <c r="BG83" s="1"/>
      <c r="BH83" s="1"/>
      <c r="BI83" s="1"/>
      <c r="BJ83" s="1"/>
      <c r="BK83" s="1"/>
      <c r="BL83" s="1"/>
      <c r="BM83" s="1"/>
      <c r="BN83" s="1"/>
    </row>
    <row r="84" spans="2:66" ht="6" customHeight="1" x14ac:dyDescent="0.15">
      <c r="B84" s="306" t="s">
        <v>174</v>
      </c>
      <c r="C84" s="329"/>
      <c r="D84" s="317" t="s">
        <v>175</v>
      </c>
      <c r="E84" s="318"/>
      <c r="F84" s="318"/>
      <c r="G84" s="318"/>
      <c r="H84" s="319"/>
      <c r="I84" s="167"/>
      <c r="J84" s="168"/>
      <c r="K84" s="168"/>
      <c r="L84" s="168"/>
      <c r="M84" s="168"/>
      <c r="N84" s="168"/>
      <c r="O84" s="168"/>
      <c r="P84" s="168"/>
      <c r="Q84" s="169"/>
      <c r="R84" s="165"/>
      <c r="S84" s="162"/>
      <c r="T84" s="162"/>
      <c r="U84" s="162"/>
      <c r="V84" s="162"/>
      <c r="W84" s="162"/>
      <c r="X84" s="162"/>
      <c r="Y84" s="162"/>
      <c r="Z84" s="162"/>
      <c r="AA84" s="162"/>
      <c r="AB84" s="162"/>
      <c r="AC84" s="264"/>
      <c r="AT84" s="2"/>
      <c r="AU84" s="2"/>
      <c r="AV84" s="2"/>
      <c r="BE84" s="1"/>
      <c r="BG84" s="1"/>
      <c r="BH84" s="1"/>
      <c r="BI84" s="1"/>
      <c r="BJ84" s="1"/>
      <c r="BK84" s="1"/>
      <c r="BL84" s="1"/>
      <c r="BM84" s="1"/>
      <c r="BN84" s="1"/>
    </row>
    <row r="85" spans="2:66" ht="18" customHeight="1" x14ac:dyDescent="0.15">
      <c r="B85" s="306"/>
      <c r="C85" s="329"/>
      <c r="D85" s="320"/>
      <c r="E85" s="321"/>
      <c r="F85" s="321"/>
      <c r="G85" s="321"/>
      <c r="H85" s="322"/>
      <c r="I85" s="98"/>
      <c r="J85" s="91"/>
      <c r="K85" s="91"/>
      <c r="L85" s="91"/>
      <c r="M85" s="91"/>
      <c r="N85" s="91"/>
      <c r="O85" s="91"/>
      <c r="P85" s="91"/>
      <c r="Q85" s="93"/>
      <c r="R85" s="80" t="s">
        <v>50</v>
      </c>
      <c r="S85" s="267" t="s">
        <v>176</v>
      </c>
      <c r="T85" s="267"/>
      <c r="U85" s="267"/>
      <c r="V85" s="267"/>
      <c r="W85" s="267"/>
      <c r="X85" s="267"/>
      <c r="Y85" s="267"/>
      <c r="Z85" s="267"/>
      <c r="AA85" s="267"/>
      <c r="AB85" s="268"/>
      <c r="AC85" s="265"/>
      <c r="AE85" s="35" t="str">
        <f>+I86</f>
        <v>□</v>
      </c>
      <c r="AH85" s="36" t="str">
        <f>IF(AE85="■","◎無し",IF(AE85="□","■未答","▼矛盾"))</f>
        <v>■未答</v>
      </c>
      <c r="AL85" s="37" t="s">
        <v>30</v>
      </c>
      <c r="AM85" s="38" t="s">
        <v>177</v>
      </c>
      <c r="AN85" s="38"/>
      <c r="AO85" s="38" t="s">
        <v>27</v>
      </c>
      <c r="AP85" s="38" t="s">
        <v>34</v>
      </c>
      <c r="AV85" s="2"/>
      <c r="BE85" s="1"/>
      <c r="BG85" s="1"/>
      <c r="BH85" s="1"/>
      <c r="BI85" s="1"/>
      <c r="BJ85" s="1"/>
      <c r="BK85" s="1"/>
      <c r="BL85" s="1"/>
      <c r="BM85" s="1"/>
      <c r="BN85" s="1"/>
    </row>
    <row r="86" spans="2:66" ht="18" customHeight="1" x14ac:dyDescent="0.15">
      <c r="B86" s="306"/>
      <c r="C86" s="329"/>
      <c r="D86" s="320"/>
      <c r="E86" s="321"/>
      <c r="F86" s="321"/>
      <c r="G86" s="321"/>
      <c r="H86" s="322"/>
      <c r="I86" s="118" t="s">
        <v>40</v>
      </c>
      <c r="J86" s="37" t="s">
        <v>178</v>
      </c>
      <c r="K86" s="37"/>
      <c r="L86" s="37"/>
      <c r="M86" s="37"/>
      <c r="N86" s="37"/>
      <c r="O86" s="37"/>
      <c r="P86" s="37"/>
      <c r="Q86" s="84"/>
      <c r="R86" s="80" t="s">
        <v>50</v>
      </c>
      <c r="S86" s="269" t="s">
        <v>179</v>
      </c>
      <c r="T86" s="269"/>
      <c r="U86" s="269"/>
      <c r="V86" s="269"/>
      <c r="W86" s="269"/>
      <c r="X86" s="269"/>
      <c r="Y86" s="269"/>
      <c r="Z86" s="269"/>
      <c r="AA86" s="269"/>
      <c r="AB86" s="270"/>
      <c r="AC86" s="265"/>
      <c r="AM86" s="36" t="s">
        <v>3</v>
      </c>
      <c r="AN86" s="36"/>
      <c r="AO86" s="42" t="s">
        <v>35</v>
      </c>
      <c r="AP86" s="42" t="s">
        <v>6</v>
      </c>
      <c r="AV86" s="2"/>
      <c r="BE86" s="1"/>
      <c r="BG86" s="1"/>
      <c r="BH86" s="1"/>
      <c r="BI86" s="1"/>
      <c r="BJ86" s="1"/>
      <c r="BK86" s="1"/>
      <c r="BL86" s="1"/>
      <c r="BM86" s="1"/>
      <c r="BN86" s="1"/>
    </row>
    <row r="87" spans="2:66" ht="18" customHeight="1" x14ac:dyDescent="0.15">
      <c r="B87" s="306"/>
      <c r="C87" s="329"/>
      <c r="D87" s="320"/>
      <c r="E87" s="321"/>
      <c r="F87" s="321"/>
      <c r="G87" s="321"/>
      <c r="H87" s="322"/>
      <c r="I87" s="98"/>
      <c r="J87" s="37"/>
      <c r="K87" s="37"/>
      <c r="L87" s="37"/>
      <c r="M87" s="37"/>
      <c r="N87" s="37"/>
      <c r="O87" s="37"/>
      <c r="P87" s="37"/>
      <c r="Q87" s="84"/>
      <c r="R87" s="80" t="s">
        <v>8</v>
      </c>
      <c r="S87" s="269" t="s">
        <v>290</v>
      </c>
      <c r="T87" s="269"/>
      <c r="U87" s="269"/>
      <c r="V87" s="269"/>
      <c r="W87" s="269"/>
      <c r="X87" s="269"/>
      <c r="Y87" s="269"/>
      <c r="Z87" s="269"/>
      <c r="AA87" s="269"/>
      <c r="AB87" s="270"/>
      <c r="AC87" s="265"/>
      <c r="AV87" s="2"/>
      <c r="BE87" s="1"/>
      <c r="BG87" s="1"/>
      <c r="BH87" s="1"/>
      <c r="BI87" s="1"/>
      <c r="BJ87" s="1"/>
      <c r="BK87" s="1"/>
      <c r="BL87" s="1"/>
      <c r="BM87" s="1"/>
      <c r="BN87" s="1"/>
    </row>
    <row r="88" spans="2:66" ht="9.75" customHeight="1" x14ac:dyDescent="0.15">
      <c r="B88" s="306"/>
      <c r="C88" s="329"/>
      <c r="D88" s="320"/>
      <c r="E88" s="321"/>
      <c r="F88" s="321"/>
      <c r="G88" s="321"/>
      <c r="H88" s="322"/>
      <c r="I88" s="98"/>
      <c r="J88" s="37"/>
      <c r="K88" s="37"/>
      <c r="L88" s="37"/>
      <c r="M88" s="37"/>
      <c r="N88" s="37"/>
      <c r="O88" s="37"/>
      <c r="P88" s="37"/>
      <c r="Q88" s="84"/>
      <c r="R88" s="85"/>
      <c r="S88" s="170"/>
      <c r="T88" s="170"/>
      <c r="U88" s="170"/>
      <c r="V88" s="170"/>
      <c r="W88" s="170"/>
      <c r="X88" s="170"/>
      <c r="Y88" s="170"/>
      <c r="Z88" s="170"/>
      <c r="AA88" s="170"/>
      <c r="AB88" s="170"/>
      <c r="AC88" s="265"/>
      <c r="AV88" s="2"/>
      <c r="BE88" s="1"/>
      <c r="BG88" s="1"/>
      <c r="BH88" s="1"/>
      <c r="BI88" s="1"/>
      <c r="BJ88" s="1"/>
      <c r="BK88" s="1"/>
      <c r="BL88" s="1"/>
      <c r="BM88" s="1"/>
      <c r="BN88" s="1"/>
    </row>
    <row r="89" spans="2:66" s="156" customFormat="1" ht="15.95" customHeight="1" x14ac:dyDescent="0.15">
      <c r="B89" s="306"/>
      <c r="C89" s="329"/>
      <c r="D89" s="374"/>
      <c r="E89" s="145" t="s">
        <v>139</v>
      </c>
      <c r="F89" s="376" t="s">
        <v>140</v>
      </c>
      <c r="G89" s="377"/>
      <c r="H89" s="378"/>
      <c r="I89" s="37"/>
      <c r="J89" s="37"/>
      <c r="K89" s="37"/>
      <c r="L89" s="37"/>
      <c r="M89" s="37"/>
      <c r="N89" s="37"/>
      <c r="O89" s="37"/>
      <c r="P89" s="37"/>
      <c r="Q89" s="84"/>
      <c r="R89" s="121"/>
      <c r="S89" s="94"/>
      <c r="T89" s="94"/>
      <c r="U89" s="94"/>
      <c r="V89" s="94"/>
      <c r="W89" s="94"/>
      <c r="X89" s="94"/>
      <c r="Y89" s="94"/>
      <c r="Z89" s="94"/>
      <c r="AA89" s="94"/>
      <c r="AB89" s="94"/>
      <c r="AC89" s="265"/>
      <c r="AD89" s="1"/>
      <c r="AH89" s="171"/>
      <c r="AI89" s="171"/>
      <c r="AJ89" s="171"/>
      <c r="AK89" s="171"/>
      <c r="AL89" s="171"/>
      <c r="AM89" s="171"/>
      <c r="AN89" s="171"/>
      <c r="AO89" s="171"/>
      <c r="AP89" s="171"/>
      <c r="AV89" s="2"/>
      <c r="AW89" s="1"/>
      <c r="AX89" s="1"/>
      <c r="AY89" s="1"/>
      <c r="AZ89" s="1"/>
      <c r="BA89" s="1"/>
      <c r="BB89" s="1"/>
      <c r="BC89" s="1"/>
      <c r="BD89" s="1"/>
      <c r="BE89" s="1"/>
      <c r="BG89" s="171"/>
      <c r="BH89" s="171"/>
      <c r="BI89" s="171"/>
      <c r="BJ89" s="171"/>
      <c r="BK89" s="171"/>
      <c r="BL89" s="171"/>
      <c r="BM89" s="171"/>
      <c r="BN89" s="171"/>
    </row>
    <row r="90" spans="2:66" s="156" customFormat="1" ht="20.100000000000001" customHeight="1" x14ac:dyDescent="0.15">
      <c r="B90" s="306"/>
      <c r="C90" s="329"/>
      <c r="D90" s="374"/>
      <c r="E90" s="379" t="s">
        <v>180</v>
      </c>
      <c r="F90" s="380" t="s">
        <v>181</v>
      </c>
      <c r="G90" s="381"/>
      <c r="H90" s="382"/>
      <c r="I90" s="37"/>
      <c r="J90" s="37"/>
      <c r="K90" s="37"/>
      <c r="L90" s="37"/>
      <c r="M90" s="37"/>
      <c r="N90" s="37"/>
      <c r="O90" s="37"/>
      <c r="P90" s="37"/>
      <c r="Q90" s="84"/>
      <c r="R90" s="121"/>
      <c r="S90" s="94"/>
      <c r="T90" s="94"/>
      <c r="U90" s="94"/>
      <c r="V90" s="94"/>
      <c r="W90" s="94"/>
      <c r="X90" s="94"/>
      <c r="Y90" s="94"/>
      <c r="Z90" s="94"/>
      <c r="AA90" s="94"/>
      <c r="AB90" s="157"/>
      <c r="AC90" s="265"/>
      <c r="AD90" s="1"/>
      <c r="AE90" s="156" t="str">
        <f>+I86</f>
        <v>□</v>
      </c>
      <c r="AH90" s="42" t="str">
        <f>IF(AE90&amp;AE91&amp;AE92="■□□","◎無し",IF(AE90&amp;AE91&amp;AE92="□■□","●適合",IF(AE90&amp;AE91&amp;AE92="□□■","◆未達",IF(AE90&amp;AE91&amp;AE92="□□□","■未答","▼矛盾"))))</f>
        <v>■未答</v>
      </c>
      <c r="AI90" s="81"/>
      <c r="AJ90" s="2"/>
      <c r="AK90" s="2"/>
      <c r="AL90" s="37" t="s">
        <v>61</v>
      </c>
      <c r="AM90" s="38" t="s">
        <v>161</v>
      </c>
      <c r="AN90" s="38" t="s">
        <v>135</v>
      </c>
      <c r="AO90" s="38" t="s">
        <v>162</v>
      </c>
      <c r="AP90" s="38" t="s">
        <v>65</v>
      </c>
      <c r="AQ90" s="38" t="s">
        <v>34</v>
      </c>
      <c r="AV90" s="171"/>
      <c r="BG90" s="171"/>
      <c r="BH90" s="171"/>
      <c r="BI90" s="171"/>
      <c r="BJ90" s="171"/>
      <c r="BK90" s="171"/>
      <c r="BL90" s="171"/>
      <c r="BM90" s="171"/>
      <c r="BN90" s="171"/>
    </row>
    <row r="91" spans="2:66" ht="20.100000000000001" customHeight="1" x14ac:dyDescent="0.15">
      <c r="B91" s="306"/>
      <c r="C91" s="329"/>
      <c r="D91" s="374"/>
      <c r="E91" s="333"/>
      <c r="F91" s="383"/>
      <c r="G91" s="384"/>
      <c r="H91" s="385"/>
      <c r="I91" s="98"/>
      <c r="J91" s="99"/>
      <c r="K91" s="99"/>
      <c r="L91" s="99"/>
      <c r="M91" s="99"/>
      <c r="N91" s="99"/>
      <c r="O91" s="99"/>
      <c r="P91" s="99"/>
      <c r="Q91" s="100"/>
      <c r="R91" s="121"/>
      <c r="S91" s="94"/>
      <c r="T91" s="94"/>
      <c r="U91" s="94"/>
      <c r="V91" s="94"/>
      <c r="W91" s="94"/>
      <c r="X91" s="94"/>
      <c r="Y91" s="94"/>
      <c r="Z91" s="94"/>
      <c r="AA91" s="94"/>
      <c r="AB91" s="172" t="s">
        <v>88</v>
      </c>
      <c r="AC91" s="265"/>
      <c r="AE91" s="156" t="str">
        <f>+I92</f>
        <v>□</v>
      </c>
      <c r="AL91" s="37"/>
      <c r="AM91" s="36" t="s">
        <v>3</v>
      </c>
      <c r="AN91" s="36" t="s">
        <v>4</v>
      </c>
      <c r="AO91" s="36" t="s">
        <v>5</v>
      </c>
      <c r="AP91" s="42" t="s">
        <v>35</v>
      </c>
      <c r="AQ91" s="42" t="s">
        <v>6</v>
      </c>
      <c r="AV91" s="171"/>
      <c r="AW91" s="156"/>
      <c r="AX91" s="156"/>
      <c r="AY91" s="156"/>
      <c r="AZ91" s="156"/>
      <c r="BA91" s="156"/>
      <c r="BB91" s="156"/>
      <c r="BC91" s="156"/>
      <c r="BD91" s="156"/>
      <c r="BE91" s="156"/>
    </row>
    <row r="92" spans="2:66" ht="20.100000000000001" customHeight="1" x14ac:dyDescent="0.15">
      <c r="B92" s="306"/>
      <c r="C92" s="329"/>
      <c r="D92" s="374"/>
      <c r="E92" s="333"/>
      <c r="F92" s="386"/>
      <c r="G92" s="387"/>
      <c r="H92" s="388"/>
      <c r="I92" s="118" t="s">
        <v>50</v>
      </c>
      <c r="J92" s="37" t="s">
        <v>182</v>
      </c>
      <c r="K92" s="37"/>
      <c r="L92" s="37"/>
      <c r="M92" s="37"/>
      <c r="N92" s="37"/>
      <c r="O92" s="37"/>
      <c r="P92" s="37"/>
      <c r="Q92" s="84"/>
      <c r="R92" s="121" t="s">
        <v>183</v>
      </c>
      <c r="S92" s="94"/>
      <c r="T92" s="94"/>
      <c r="U92" s="94"/>
      <c r="V92" s="94"/>
      <c r="W92" s="94"/>
      <c r="X92" s="94"/>
      <c r="Y92" s="275"/>
      <c r="Z92" s="275"/>
      <c r="AA92" s="94" t="s">
        <v>102</v>
      </c>
      <c r="AB92" s="157"/>
      <c r="AC92" s="265"/>
      <c r="AE92" s="156" t="str">
        <f>+I93</f>
        <v>□</v>
      </c>
      <c r="AH92" s="126" t="s">
        <v>184</v>
      </c>
      <c r="AJ92" s="42" t="str">
        <f>IF(Y92&gt;0,IF(Y92&lt;300,"③床1100",IF(Y92&lt;650,"②腰800",IF(Y92&gt;=1100,"基準なし","①床1100"))),"■未答")</f>
        <v>■未答</v>
      </c>
      <c r="AV92" s="2"/>
      <c r="BE92" s="1"/>
    </row>
    <row r="93" spans="2:66" ht="20.100000000000001" customHeight="1" x14ac:dyDescent="0.15">
      <c r="B93" s="306"/>
      <c r="C93" s="329"/>
      <c r="D93" s="374"/>
      <c r="E93" s="333"/>
      <c r="F93" s="380" t="s">
        <v>185</v>
      </c>
      <c r="G93" s="381"/>
      <c r="H93" s="382"/>
      <c r="I93" s="118" t="s">
        <v>50</v>
      </c>
      <c r="J93" s="37" t="s">
        <v>186</v>
      </c>
      <c r="K93" s="37"/>
      <c r="L93" s="37"/>
      <c r="M93" s="37"/>
      <c r="N93" s="37"/>
      <c r="O93" s="37"/>
      <c r="P93" s="37"/>
      <c r="Q93" s="84"/>
      <c r="R93" s="121" t="s">
        <v>187</v>
      </c>
      <c r="S93" s="94"/>
      <c r="T93" s="94"/>
      <c r="U93" s="94"/>
      <c r="V93" s="94"/>
      <c r="W93" s="94"/>
      <c r="X93" s="94"/>
      <c r="Y93" s="275"/>
      <c r="Z93" s="275"/>
      <c r="AA93" s="94" t="s">
        <v>102</v>
      </c>
      <c r="AB93" s="157"/>
      <c r="AC93" s="265"/>
      <c r="AH93" s="126" t="s">
        <v>188</v>
      </c>
      <c r="AJ93" s="42" t="str">
        <f>IF(Y93&gt;0,IF(Y92&lt;300,"◎不問",IF(Y92&lt;650,IF(Y93&lt;800,"◆未達","●適合"),IF(Y92&gt;=1100,"基準なし","◎不問"))),"■未答")</f>
        <v>■未答</v>
      </c>
      <c r="AV93" s="2"/>
      <c r="BE93" s="1"/>
    </row>
    <row r="94" spans="2:66" ht="20.100000000000001" customHeight="1" x14ac:dyDescent="0.15">
      <c r="B94" s="306"/>
      <c r="C94" s="329"/>
      <c r="D94" s="374"/>
      <c r="E94" s="333"/>
      <c r="F94" s="386"/>
      <c r="G94" s="387"/>
      <c r="H94" s="388"/>
      <c r="I94" s="173"/>
      <c r="J94" s="99"/>
      <c r="K94" s="99"/>
      <c r="L94" s="99"/>
      <c r="M94" s="99"/>
      <c r="N94" s="99"/>
      <c r="O94" s="99"/>
      <c r="P94" s="99"/>
      <c r="Q94" s="100"/>
      <c r="R94" s="121" t="s">
        <v>189</v>
      </c>
      <c r="S94" s="94"/>
      <c r="T94" s="94"/>
      <c r="U94" s="94"/>
      <c r="V94" s="94"/>
      <c r="W94" s="94"/>
      <c r="X94" s="94"/>
      <c r="Y94" s="275"/>
      <c r="Z94" s="275"/>
      <c r="AA94" s="94" t="s">
        <v>102</v>
      </c>
      <c r="AB94" s="157"/>
      <c r="AC94" s="265"/>
      <c r="AH94" s="126" t="s">
        <v>190</v>
      </c>
      <c r="AJ94" s="42" t="str">
        <f>IF(Y92&gt;0,IF(Y92&gt;=300,IF(Y92&lt;650,"◎不問",IF(Y92&lt;1100,IF(Y94&lt;1100,"◆未達","●適合"),"基準なし")),IF(Y94&lt;1100,"◆未達","●適合")),"■未答")</f>
        <v>■未答</v>
      </c>
      <c r="AV94" s="2"/>
      <c r="BE94" s="1"/>
    </row>
    <row r="95" spans="2:66" ht="20.100000000000001" customHeight="1" x14ac:dyDescent="0.15">
      <c r="B95" s="306"/>
      <c r="C95" s="329"/>
      <c r="D95" s="374"/>
      <c r="E95" s="333"/>
      <c r="F95" s="380" t="s">
        <v>191</v>
      </c>
      <c r="G95" s="381"/>
      <c r="H95" s="382"/>
      <c r="I95" s="97"/>
      <c r="J95" s="99"/>
      <c r="K95" s="99"/>
      <c r="L95" s="99"/>
      <c r="M95" s="99"/>
      <c r="N95" s="99"/>
      <c r="O95" s="99"/>
      <c r="P95" s="99"/>
      <c r="Q95" s="100"/>
      <c r="R95" s="121"/>
      <c r="S95" s="94"/>
      <c r="T95" s="94"/>
      <c r="U95" s="94"/>
      <c r="V95" s="94"/>
      <c r="W95" s="94"/>
      <c r="X95" s="94"/>
      <c r="Y95" s="345"/>
      <c r="Z95" s="345"/>
      <c r="AA95" s="94"/>
      <c r="AB95" s="157"/>
      <c r="AC95" s="265"/>
      <c r="AH95" s="126" t="s">
        <v>192</v>
      </c>
      <c r="AJ95" s="42" t="str">
        <f>IF(Y92&gt;0,IF(Y94&gt;0,IF(Y92+Y93-Y94=0,"●相互OK","▼矛盾"),"■まだ片方"),"■未答")</f>
        <v>■未答</v>
      </c>
      <c r="AV95" s="2"/>
      <c r="BE95" s="1"/>
    </row>
    <row r="96" spans="2:66" ht="20.100000000000001" customHeight="1" x14ac:dyDescent="0.15">
      <c r="B96" s="306"/>
      <c r="C96" s="329"/>
      <c r="D96" s="375"/>
      <c r="E96" s="335"/>
      <c r="F96" s="386"/>
      <c r="G96" s="387"/>
      <c r="H96" s="388"/>
      <c r="I96" s="174"/>
      <c r="J96" s="141"/>
      <c r="K96" s="141"/>
      <c r="L96" s="141"/>
      <c r="M96" s="141"/>
      <c r="N96" s="141"/>
      <c r="O96" s="141"/>
      <c r="P96" s="141"/>
      <c r="Q96" s="142"/>
      <c r="R96" s="144"/>
      <c r="S96" s="144"/>
      <c r="T96" s="144"/>
      <c r="U96" s="144"/>
      <c r="V96" s="144"/>
      <c r="W96" s="144"/>
      <c r="X96" s="144"/>
      <c r="Y96" s="144"/>
      <c r="Z96" s="144"/>
      <c r="AA96" s="144"/>
      <c r="AB96" s="160"/>
      <c r="AC96" s="373"/>
      <c r="AV96" s="2"/>
      <c r="BE96" s="1"/>
    </row>
    <row r="97" spans="2:66" ht="24" customHeight="1" x14ac:dyDescent="0.15">
      <c r="B97" s="306"/>
      <c r="C97" s="329"/>
      <c r="D97" s="281" t="s">
        <v>193</v>
      </c>
      <c r="E97" s="282"/>
      <c r="F97" s="282"/>
      <c r="G97" s="282"/>
      <c r="H97" s="283"/>
      <c r="I97" s="161" t="s">
        <v>40</v>
      </c>
      <c r="J97" s="175" t="s">
        <v>178</v>
      </c>
      <c r="K97" s="175"/>
      <c r="L97" s="175"/>
      <c r="M97" s="175"/>
      <c r="N97" s="175"/>
      <c r="O97" s="175"/>
      <c r="P97" s="175"/>
      <c r="Q97" s="176"/>
      <c r="R97" s="162"/>
      <c r="S97" s="162"/>
      <c r="T97" s="162"/>
      <c r="U97" s="162"/>
      <c r="V97" s="162"/>
      <c r="W97" s="162"/>
      <c r="X97" s="162"/>
      <c r="Y97" s="162"/>
      <c r="Z97" s="162"/>
      <c r="AA97" s="162"/>
      <c r="AB97" s="162"/>
      <c r="AC97" s="264"/>
      <c r="AE97" s="1" t="str">
        <f t="shared" ref="AE97:AE102" si="4">+I97</f>
        <v>□</v>
      </c>
      <c r="AH97" s="42" t="str">
        <f>IF(AE97&amp;AE98&amp;AE99="■□□","◎無し",IF(AE97&amp;AE98&amp;AE99="□■□","●適合",IF(AE97&amp;AE98&amp;AE99="□□■","◆未達",IF(AE97&amp;AE98&amp;AE99="□□□","■未答","▼矛盾"))))</f>
        <v>■未答</v>
      </c>
      <c r="AI97" s="81"/>
      <c r="AL97" s="37" t="s">
        <v>61</v>
      </c>
      <c r="AM97" s="38" t="s">
        <v>62</v>
      </c>
      <c r="AN97" s="38" t="s">
        <v>135</v>
      </c>
      <c r="AO97" s="38" t="s">
        <v>162</v>
      </c>
      <c r="AP97" s="38" t="s">
        <v>65</v>
      </c>
      <c r="AQ97" s="38" t="s">
        <v>34</v>
      </c>
      <c r="BE97" s="1"/>
    </row>
    <row r="98" spans="2:66" ht="24" customHeight="1" x14ac:dyDescent="0.15">
      <c r="B98" s="306"/>
      <c r="C98" s="329"/>
      <c r="D98" s="298"/>
      <c r="E98" s="299"/>
      <c r="F98" s="299"/>
      <c r="G98" s="299"/>
      <c r="H98" s="300"/>
      <c r="I98" s="118" t="s">
        <v>50</v>
      </c>
      <c r="J98" s="37" t="s">
        <v>182</v>
      </c>
      <c r="K98" s="37"/>
      <c r="L98" s="37"/>
      <c r="M98" s="37"/>
      <c r="N98" s="37"/>
      <c r="O98" s="37"/>
      <c r="P98" s="37"/>
      <c r="Q98" s="84"/>
      <c r="R98" s="279" t="s">
        <v>194</v>
      </c>
      <c r="S98" s="267"/>
      <c r="T98" s="267"/>
      <c r="U98" s="267"/>
      <c r="V98" s="267"/>
      <c r="W98" s="267"/>
      <c r="X98" s="267"/>
      <c r="Y98" s="275"/>
      <c r="Z98" s="275"/>
      <c r="AA98" s="86" t="s">
        <v>152</v>
      </c>
      <c r="AB98" s="86"/>
      <c r="AC98" s="265"/>
      <c r="AE98" s="1" t="str">
        <f t="shared" si="4"/>
        <v>□</v>
      </c>
      <c r="AH98" s="126" t="s">
        <v>195</v>
      </c>
      <c r="AJ98" s="42" t="str">
        <f>IF(Y98&gt;0,IF(Y98&gt;110,"◆未達","●適合"),"■未答")</f>
        <v>■未答</v>
      </c>
      <c r="AL98" s="37"/>
      <c r="AM98" s="36" t="s">
        <v>3</v>
      </c>
      <c r="AN98" s="36" t="s">
        <v>4</v>
      </c>
      <c r="AO98" s="36" t="s">
        <v>5</v>
      </c>
      <c r="AP98" s="42" t="s">
        <v>35</v>
      </c>
      <c r="AQ98" s="42" t="s">
        <v>6</v>
      </c>
      <c r="BE98" s="1"/>
    </row>
    <row r="99" spans="2:66" ht="24" customHeight="1" thickBot="1" x14ac:dyDescent="0.2">
      <c r="B99" s="330"/>
      <c r="C99" s="331"/>
      <c r="D99" s="389"/>
      <c r="E99" s="390"/>
      <c r="F99" s="390"/>
      <c r="G99" s="390"/>
      <c r="H99" s="391"/>
      <c r="I99" s="177" t="s">
        <v>50</v>
      </c>
      <c r="J99" s="130" t="s">
        <v>186</v>
      </c>
      <c r="K99" s="130"/>
      <c r="L99" s="130"/>
      <c r="M99" s="130"/>
      <c r="N99" s="130"/>
      <c r="O99" s="130"/>
      <c r="P99" s="130"/>
      <c r="Q99" s="131"/>
      <c r="R99" s="133"/>
      <c r="S99" s="133"/>
      <c r="T99" s="133"/>
      <c r="U99" s="133"/>
      <c r="V99" s="133"/>
      <c r="W99" s="133"/>
      <c r="X99" s="133"/>
      <c r="Y99" s="133"/>
      <c r="Z99" s="133"/>
      <c r="AA99" s="133"/>
      <c r="AB99" s="133"/>
      <c r="AC99" s="266"/>
      <c r="AE99" s="1" t="str">
        <f t="shared" si="4"/>
        <v>□</v>
      </c>
      <c r="BE99" s="1"/>
    </row>
    <row r="100" spans="2:66" ht="15.95" customHeight="1" x14ac:dyDescent="0.15">
      <c r="B100" s="347" t="s">
        <v>196</v>
      </c>
      <c r="C100" s="348"/>
      <c r="D100" s="353" t="s">
        <v>197</v>
      </c>
      <c r="E100" s="354"/>
      <c r="F100" s="354"/>
      <c r="G100" s="354"/>
      <c r="H100" s="355"/>
      <c r="I100" s="115" t="s">
        <v>40</v>
      </c>
      <c r="J100" s="362" t="s">
        <v>198</v>
      </c>
      <c r="K100" s="362"/>
      <c r="L100" s="362"/>
      <c r="M100" s="362"/>
      <c r="N100" s="362"/>
      <c r="O100" s="362"/>
      <c r="P100" s="362"/>
      <c r="Q100" s="363"/>
      <c r="R100" s="77"/>
      <c r="S100" s="78"/>
      <c r="T100" s="78"/>
      <c r="U100" s="78"/>
      <c r="V100" s="78"/>
      <c r="W100" s="78"/>
      <c r="X100" s="78"/>
      <c r="Y100" s="78"/>
      <c r="Z100" s="78"/>
      <c r="AA100" s="78"/>
      <c r="AB100" s="78"/>
      <c r="AC100" s="364"/>
      <c r="AE100" s="1" t="str">
        <f t="shared" si="4"/>
        <v>□</v>
      </c>
      <c r="AH100" s="42" t="str">
        <f>IF(AE100&amp;AE101&amp;AE102="■□□","◎無し",IF(AE100&amp;AE101&amp;AE102="□■□","●適合",IF(AE100&amp;AE101&amp;AE102="□□■","◆未達",IF(AE100&amp;AE101&amp;AE102="□□□","■未答","▼矛盾"))))</f>
        <v>■未答</v>
      </c>
      <c r="AI100" s="81"/>
      <c r="AL100" s="37" t="s">
        <v>61</v>
      </c>
      <c r="AM100" s="38" t="s">
        <v>161</v>
      </c>
      <c r="AN100" s="38" t="s">
        <v>135</v>
      </c>
      <c r="AO100" s="38" t="s">
        <v>162</v>
      </c>
      <c r="AP100" s="38" t="s">
        <v>65</v>
      </c>
      <c r="AQ100" s="38" t="s">
        <v>34</v>
      </c>
      <c r="BE100" s="1"/>
    </row>
    <row r="101" spans="2:66" ht="15.95" customHeight="1" x14ac:dyDescent="0.15">
      <c r="B101" s="349"/>
      <c r="C101" s="350"/>
      <c r="D101" s="356"/>
      <c r="E101" s="357"/>
      <c r="F101" s="357"/>
      <c r="G101" s="357"/>
      <c r="H101" s="358"/>
      <c r="I101" s="118" t="s">
        <v>50</v>
      </c>
      <c r="J101" s="293" t="s">
        <v>199</v>
      </c>
      <c r="K101" s="293"/>
      <c r="L101" s="293"/>
      <c r="M101" s="293"/>
      <c r="N101" s="293"/>
      <c r="O101" s="293"/>
      <c r="P101" s="293"/>
      <c r="Q101" s="294"/>
      <c r="R101" s="95"/>
      <c r="S101" s="86"/>
      <c r="T101" s="86"/>
      <c r="U101" s="86"/>
      <c r="V101" s="86"/>
      <c r="W101" s="86"/>
      <c r="X101" s="86"/>
      <c r="Y101" s="86"/>
      <c r="Z101" s="86"/>
      <c r="AA101" s="86"/>
      <c r="AB101" s="86"/>
      <c r="AC101" s="265"/>
      <c r="AE101" s="1" t="str">
        <f t="shared" si="4"/>
        <v>□</v>
      </c>
      <c r="AL101" s="37"/>
      <c r="AM101" s="36" t="s">
        <v>3</v>
      </c>
      <c r="AN101" s="36" t="s">
        <v>4</v>
      </c>
      <c r="AO101" s="36" t="s">
        <v>5</v>
      </c>
      <c r="AP101" s="42" t="s">
        <v>35</v>
      </c>
      <c r="AQ101" s="42" t="s">
        <v>6</v>
      </c>
      <c r="BE101" s="1"/>
    </row>
    <row r="102" spans="2:66" ht="15.95" customHeight="1" thickBot="1" x14ac:dyDescent="0.2">
      <c r="B102" s="351"/>
      <c r="C102" s="352"/>
      <c r="D102" s="359"/>
      <c r="E102" s="360"/>
      <c r="F102" s="360"/>
      <c r="G102" s="360"/>
      <c r="H102" s="361"/>
      <c r="I102" s="177" t="s">
        <v>50</v>
      </c>
      <c r="J102" s="365" t="s">
        <v>200</v>
      </c>
      <c r="K102" s="365"/>
      <c r="L102" s="365"/>
      <c r="M102" s="365"/>
      <c r="N102" s="365"/>
      <c r="O102" s="365"/>
      <c r="P102" s="365"/>
      <c r="Q102" s="366"/>
      <c r="R102" s="132"/>
      <c r="S102" s="133"/>
      <c r="T102" s="133"/>
      <c r="U102" s="133"/>
      <c r="V102" s="133"/>
      <c r="W102" s="133"/>
      <c r="X102" s="133"/>
      <c r="Y102" s="133"/>
      <c r="Z102" s="133"/>
      <c r="AA102" s="133"/>
      <c r="AB102" s="133"/>
      <c r="AC102" s="266"/>
      <c r="AE102" s="1" t="str">
        <f t="shared" si="4"/>
        <v>□</v>
      </c>
      <c r="BE102" s="1"/>
    </row>
    <row r="103" spans="2:66" ht="24" customHeight="1" thickBot="1" x14ac:dyDescent="0.2">
      <c r="B103" s="367" t="s">
        <v>201</v>
      </c>
      <c r="C103" s="368"/>
      <c r="D103" s="368"/>
      <c r="E103" s="368"/>
      <c r="F103" s="368"/>
      <c r="G103" s="368"/>
      <c r="H103" s="368"/>
      <c r="I103" s="178"/>
      <c r="J103" s="178"/>
      <c r="K103" s="178"/>
      <c r="L103" s="178"/>
      <c r="M103" s="178"/>
      <c r="N103" s="178"/>
      <c r="O103" s="178"/>
      <c r="P103" s="178"/>
      <c r="Q103" s="178"/>
      <c r="R103" s="179"/>
      <c r="S103" s="179"/>
      <c r="T103" s="179"/>
      <c r="U103" s="179"/>
      <c r="V103" s="179"/>
      <c r="W103" s="179"/>
      <c r="X103" s="179"/>
      <c r="Y103" s="179"/>
      <c r="Z103" s="179"/>
      <c r="AA103" s="179"/>
      <c r="AB103" s="179"/>
      <c r="AC103" s="180"/>
      <c r="AV103" s="2"/>
      <c r="BE103" s="1"/>
    </row>
    <row r="104" spans="2:66" ht="24" customHeight="1" x14ac:dyDescent="0.15">
      <c r="B104" s="304" t="s">
        <v>202</v>
      </c>
      <c r="C104" s="312"/>
      <c r="D104" s="312" t="s">
        <v>203</v>
      </c>
      <c r="E104" s="312"/>
      <c r="F104" s="312"/>
      <c r="G104" s="312"/>
      <c r="H104" s="313"/>
      <c r="I104" s="115" t="s">
        <v>40</v>
      </c>
      <c r="J104" s="75" t="s">
        <v>204</v>
      </c>
      <c r="K104" s="135"/>
      <c r="L104" s="135"/>
      <c r="M104" s="135"/>
      <c r="N104" s="135"/>
      <c r="O104" s="135"/>
      <c r="P104" s="135"/>
      <c r="Q104" s="136"/>
      <c r="R104" s="137"/>
      <c r="S104" s="138"/>
      <c r="T104" s="138"/>
      <c r="U104" s="138"/>
      <c r="V104" s="138"/>
      <c r="W104" s="138"/>
      <c r="X104" s="138"/>
      <c r="Y104" s="138"/>
      <c r="Z104" s="138"/>
      <c r="AA104" s="138"/>
      <c r="AB104" s="138"/>
      <c r="AC104" s="323"/>
      <c r="AE104" s="35" t="str">
        <f>+I104</f>
        <v>□</v>
      </c>
      <c r="AH104" s="42" t="str">
        <f>IF(AE104&amp;AE105&amp;AE106="■□□","◎無し",IF(AE104&amp;AE105&amp;AE106="□■□","●適合",IF(AE104&amp;AE105&amp;AE106="□□■","◆未達",IF(AE104&amp;AE105&amp;AE106="□□□","■未答","▼矛盾"))))</f>
        <v>■未答</v>
      </c>
      <c r="AI104" s="81"/>
      <c r="AL104" s="37" t="s">
        <v>61</v>
      </c>
      <c r="AM104" s="38" t="s">
        <v>161</v>
      </c>
      <c r="AN104" s="38" t="s">
        <v>135</v>
      </c>
      <c r="AO104" s="38" t="s">
        <v>162</v>
      </c>
      <c r="AP104" s="38" t="s">
        <v>65</v>
      </c>
      <c r="AQ104" s="38" t="s">
        <v>34</v>
      </c>
      <c r="AS104" s="5"/>
      <c r="AT104" s="5"/>
      <c r="AU104" s="5"/>
      <c r="AV104" s="2"/>
      <c r="BE104" s="1"/>
    </row>
    <row r="105" spans="2:66" ht="24" customHeight="1" x14ac:dyDescent="0.15">
      <c r="B105" s="306"/>
      <c r="C105" s="299"/>
      <c r="D105" s="285"/>
      <c r="E105" s="285"/>
      <c r="F105" s="285"/>
      <c r="G105" s="285"/>
      <c r="H105" s="286"/>
      <c r="I105" s="139" t="s">
        <v>40</v>
      </c>
      <c r="J105" s="293" t="s">
        <v>26</v>
      </c>
      <c r="K105" s="293"/>
      <c r="L105" s="139" t="s">
        <v>50</v>
      </c>
      <c r="M105" s="293" t="s">
        <v>28</v>
      </c>
      <c r="N105" s="293"/>
      <c r="O105" s="293"/>
      <c r="P105" s="91"/>
      <c r="Q105" s="93"/>
      <c r="R105" s="143"/>
      <c r="S105" s="144"/>
      <c r="T105" s="144"/>
      <c r="U105" s="144"/>
      <c r="V105" s="144"/>
      <c r="W105" s="144"/>
      <c r="X105" s="144"/>
      <c r="Y105" s="144"/>
      <c r="Z105" s="144"/>
      <c r="AA105" s="144"/>
      <c r="AB105" s="144"/>
      <c r="AC105" s="292"/>
      <c r="AE105" s="1" t="str">
        <f>+I105</f>
        <v>□</v>
      </c>
      <c r="AL105" s="37"/>
      <c r="AM105" s="36" t="s">
        <v>3</v>
      </c>
      <c r="AN105" s="36" t="s">
        <v>4</v>
      </c>
      <c r="AO105" s="36" t="s">
        <v>5</v>
      </c>
      <c r="AP105" s="42" t="s">
        <v>35</v>
      </c>
      <c r="AQ105" s="42" t="s">
        <v>6</v>
      </c>
      <c r="AS105" s="10"/>
      <c r="AT105" s="10"/>
      <c r="AU105" s="10"/>
      <c r="AV105" s="2"/>
      <c r="BE105" s="1"/>
      <c r="BG105" s="1"/>
      <c r="BH105" s="1"/>
      <c r="BI105" s="1"/>
      <c r="BJ105" s="1"/>
      <c r="BK105" s="1"/>
      <c r="BL105" s="1"/>
      <c r="BM105" s="1"/>
      <c r="BN105" s="1"/>
    </row>
    <row r="106" spans="2:66" ht="24" customHeight="1" x14ac:dyDescent="0.15">
      <c r="B106" s="306"/>
      <c r="C106" s="299"/>
      <c r="D106" s="281" t="s">
        <v>205</v>
      </c>
      <c r="E106" s="282"/>
      <c r="F106" s="282"/>
      <c r="G106" s="282"/>
      <c r="H106" s="283"/>
      <c r="I106" s="181"/>
      <c r="J106" s="182"/>
      <c r="K106" s="182"/>
      <c r="L106" s="183"/>
      <c r="M106" s="182"/>
      <c r="N106" s="182"/>
      <c r="O106" s="182"/>
      <c r="P106" s="182"/>
      <c r="Q106" s="184"/>
      <c r="R106" s="121"/>
      <c r="S106" s="94"/>
      <c r="T106" s="94"/>
      <c r="U106" s="94"/>
      <c r="V106" s="94"/>
      <c r="W106" s="94"/>
      <c r="X106" s="94"/>
      <c r="Y106" s="94"/>
      <c r="Z106" s="94"/>
      <c r="AA106" s="94"/>
      <c r="AB106" s="94"/>
      <c r="AC106" s="185"/>
      <c r="AE106" s="1" t="str">
        <f>+L105</f>
        <v>□</v>
      </c>
      <c r="AS106" s="10"/>
      <c r="AT106" s="10"/>
      <c r="AU106" s="10"/>
      <c r="AV106" s="2"/>
      <c r="BE106" s="1"/>
      <c r="BG106" s="1"/>
      <c r="BH106" s="1"/>
      <c r="BI106" s="1"/>
      <c r="BJ106" s="1"/>
      <c r="BK106" s="1"/>
      <c r="BL106" s="1"/>
      <c r="BM106" s="1"/>
      <c r="BN106" s="1"/>
    </row>
    <row r="107" spans="2:66" ht="24" customHeight="1" x14ac:dyDescent="0.15">
      <c r="B107" s="306"/>
      <c r="C107" s="299"/>
      <c r="D107" s="120"/>
      <c r="E107" s="370" t="s">
        <v>206</v>
      </c>
      <c r="F107" s="371"/>
      <c r="G107" s="371"/>
      <c r="H107" s="372"/>
      <c r="I107" s="186"/>
      <c r="J107" s="187"/>
      <c r="K107" s="187"/>
      <c r="L107" s="186"/>
      <c r="M107" s="187"/>
      <c r="N107" s="187"/>
      <c r="O107" s="187"/>
      <c r="P107" s="187"/>
      <c r="Q107" s="188"/>
      <c r="R107" s="121"/>
      <c r="S107" s="94"/>
      <c r="T107" s="94"/>
      <c r="U107" s="94"/>
      <c r="V107" s="94"/>
      <c r="W107" s="94"/>
      <c r="X107" s="94"/>
      <c r="Y107" s="94"/>
      <c r="Z107" s="94"/>
      <c r="AA107" s="94"/>
      <c r="AB107" s="94"/>
      <c r="AC107" s="185"/>
      <c r="AS107" s="10"/>
      <c r="AT107" s="10"/>
      <c r="AU107" s="10"/>
      <c r="AV107" s="2"/>
      <c r="BE107" s="1"/>
      <c r="BG107" s="1"/>
      <c r="BH107" s="1"/>
      <c r="BI107" s="1"/>
      <c r="BJ107" s="1"/>
      <c r="BK107" s="1"/>
      <c r="BL107" s="1"/>
      <c r="BM107" s="1"/>
      <c r="BN107" s="1"/>
    </row>
    <row r="108" spans="2:66" ht="17.100000000000001" customHeight="1" x14ac:dyDescent="0.15">
      <c r="B108" s="306"/>
      <c r="C108" s="299"/>
      <c r="D108" s="298"/>
      <c r="E108" s="281" t="s">
        <v>207</v>
      </c>
      <c r="F108" s="282"/>
      <c r="G108" s="282"/>
      <c r="H108" s="283"/>
      <c r="I108" s="186"/>
      <c r="J108" s="187"/>
      <c r="K108" s="187"/>
      <c r="L108" s="186"/>
      <c r="M108" s="187"/>
      <c r="N108" s="189" t="s">
        <v>50</v>
      </c>
      <c r="O108" s="287" t="s">
        <v>208</v>
      </c>
      <c r="P108" s="287"/>
      <c r="Q108" s="324"/>
      <c r="R108" s="151"/>
      <c r="S108" s="152"/>
      <c r="T108" s="152"/>
      <c r="U108" s="152"/>
      <c r="V108" s="152"/>
      <c r="W108" s="152"/>
      <c r="X108" s="152"/>
      <c r="Y108" s="152"/>
      <c r="Z108" s="152"/>
      <c r="AA108" s="152"/>
      <c r="AB108" s="152"/>
      <c r="AC108" s="290"/>
      <c r="AE108" s="35" t="str">
        <f>+N108</f>
        <v>□</v>
      </c>
      <c r="AH108" s="42" t="str">
        <f>IF(AE108&amp;AE109&amp;AE110="■□□","◎無し",IF(AE108&amp;AE109&amp;AE110="□■□","●適合",IF(AE108&amp;AE109&amp;AE110="□□■","◆未達",IF(AE108&amp;AE109&amp;AE110="□□□","■未答","▼矛盾"))))</f>
        <v>■未答</v>
      </c>
      <c r="AI108" s="81"/>
      <c r="AL108" s="37" t="s">
        <v>61</v>
      </c>
      <c r="AM108" s="38" t="s">
        <v>161</v>
      </c>
      <c r="AN108" s="38" t="s">
        <v>135</v>
      </c>
      <c r="AO108" s="38" t="s">
        <v>162</v>
      </c>
      <c r="AP108" s="38" t="s">
        <v>65</v>
      </c>
      <c r="AQ108" s="38" t="s">
        <v>34</v>
      </c>
      <c r="AR108" s="10"/>
      <c r="AS108" s="10"/>
      <c r="AT108" s="10"/>
      <c r="AU108" s="10"/>
      <c r="AV108" s="2"/>
      <c r="BE108" s="1"/>
      <c r="BG108" s="1"/>
      <c r="BH108" s="1"/>
      <c r="BI108" s="1"/>
      <c r="BJ108" s="1"/>
      <c r="BK108" s="1"/>
      <c r="BL108" s="1"/>
      <c r="BM108" s="1"/>
      <c r="BN108" s="1"/>
    </row>
    <row r="109" spans="2:66" ht="17.100000000000001" customHeight="1" x14ac:dyDescent="0.15">
      <c r="B109" s="306"/>
      <c r="C109" s="299"/>
      <c r="D109" s="298"/>
      <c r="E109" s="298"/>
      <c r="F109" s="299"/>
      <c r="G109" s="299"/>
      <c r="H109" s="300"/>
      <c r="I109" s="139" t="s">
        <v>40</v>
      </c>
      <c r="J109" s="293" t="s">
        <v>209</v>
      </c>
      <c r="K109" s="293"/>
      <c r="L109" s="293"/>
      <c r="M109" s="293"/>
      <c r="N109" s="293"/>
      <c r="O109" s="293"/>
      <c r="P109" s="293"/>
      <c r="Q109" s="294"/>
      <c r="R109" s="121"/>
      <c r="S109" s="94"/>
      <c r="T109" s="94"/>
      <c r="U109" s="94"/>
      <c r="V109" s="94"/>
      <c r="W109" s="94"/>
      <c r="X109" s="94"/>
      <c r="Y109" s="94"/>
      <c r="Z109" s="94"/>
      <c r="AA109" s="94"/>
      <c r="AB109" s="94"/>
      <c r="AC109" s="291"/>
      <c r="AE109" s="1" t="str">
        <f>+I109</f>
        <v>□</v>
      </c>
      <c r="AL109" s="37"/>
      <c r="AM109" s="36" t="s">
        <v>3</v>
      </c>
      <c r="AN109" s="36" t="s">
        <v>4</v>
      </c>
      <c r="AO109" s="36" t="s">
        <v>5</v>
      </c>
      <c r="AP109" s="42" t="s">
        <v>35</v>
      </c>
      <c r="AQ109" s="42" t="s">
        <v>6</v>
      </c>
      <c r="AR109" s="5"/>
      <c r="AS109" s="5"/>
      <c r="AT109" s="5"/>
      <c r="AU109" s="5"/>
      <c r="BG109" s="1"/>
      <c r="BH109" s="1"/>
      <c r="BI109" s="1"/>
      <c r="BJ109" s="1"/>
      <c r="BK109" s="1"/>
      <c r="BL109" s="1"/>
      <c r="BM109" s="1"/>
      <c r="BN109" s="1"/>
    </row>
    <row r="110" spans="2:66" ht="17.100000000000001" customHeight="1" x14ac:dyDescent="0.15">
      <c r="B110" s="306"/>
      <c r="C110" s="299"/>
      <c r="D110" s="298"/>
      <c r="E110" s="284"/>
      <c r="F110" s="285"/>
      <c r="G110" s="285"/>
      <c r="H110" s="286"/>
      <c r="I110" s="140" t="s">
        <v>40</v>
      </c>
      <c r="J110" s="301" t="s">
        <v>210</v>
      </c>
      <c r="K110" s="301"/>
      <c r="L110" s="301"/>
      <c r="M110" s="301"/>
      <c r="N110" s="301"/>
      <c r="O110" s="301"/>
      <c r="P110" s="301"/>
      <c r="Q110" s="302"/>
      <c r="R110" s="143"/>
      <c r="S110" s="144"/>
      <c r="T110" s="144"/>
      <c r="U110" s="144"/>
      <c r="V110" s="144"/>
      <c r="W110" s="144"/>
      <c r="X110" s="144"/>
      <c r="Y110" s="144"/>
      <c r="Z110" s="144"/>
      <c r="AA110" s="144"/>
      <c r="AB110" s="144"/>
      <c r="AC110" s="292"/>
      <c r="AE110" s="1" t="str">
        <f>+I110</f>
        <v>□</v>
      </c>
      <c r="AR110" s="5"/>
      <c r="AS110" s="5"/>
      <c r="AT110" s="5"/>
      <c r="AU110" s="5"/>
      <c r="BG110" s="1"/>
      <c r="BH110" s="1"/>
      <c r="BI110" s="1"/>
      <c r="BJ110" s="1"/>
      <c r="BK110" s="1"/>
      <c r="BL110" s="1"/>
      <c r="BM110" s="1"/>
      <c r="BN110" s="1"/>
    </row>
    <row r="111" spans="2:66" ht="17.100000000000001" customHeight="1" x14ac:dyDescent="0.15">
      <c r="B111" s="306"/>
      <c r="C111" s="299"/>
      <c r="D111" s="298"/>
      <c r="E111" s="281" t="s">
        <v>211</v>
      </c>
      <c r="F111" s="282"/>
      <c r="G111" s="282"/>
      <c r="H111" s="283"/>
      <c r="I111" s="186"/>
      <c r="J111" s="187"/>
      <c r="K111" s="187"/>
      <c r="L111" s="186"/>
      <c r="M111" s="187"/>
      <c r="N111" s="189" t="s">
        <v>27</v>
      </c>
      <c r="O111" s="287" t="s">
        <v>208</v>
      </c>
      <c r="P111" s="287"/>
      <c r="Q111" s="324"/>
      <c r="R111" s="110" t="s">
        <v>27</v>
      </c>
      <c r="S111" s="289" t="s">
        <v>212</v>
      </c>
      <c r="T111" s="289"/>
      <c r="U111" s="289"/>
      <c r="V111" s="289"/>
      <c r="W111" s="289"/>
      <c r="X111" s="289"/>
      <c r="Y111" s="289"/>
      <c r="Z111" s="289"/>
      <c r="AA111" s="289"/>
      <c r="AB111" s="346"/>
      <c r="AC111" s="290"/>
      <c r="AE111" s="35" t="str">
        <f>+N111</f>
        <v>□</v>
      </c>
      <c r="AH111" s="42" t="str">
        <f>IF(AE111&amp;AE112&amp;AE113="■□□","◎無し",IF(AE111&amp;AE112&amp;AE113="□■□","●適合",IF(AE111&amp;AE112&amp;AE113="□□■","◆未達",IF(AE111&amp;AE112&amp;AE113="□□□","■未答","▼矛盾"))))</f>
        <v>■未答</v>
      </c>
      <c r="AI111" s="81"/>
      <c r="AL111" s="37" t="s">
        <v>61</v>
      </c>
      <c r="AM111" s="38" t="s">
        <v>62</v>
      </c>
      <c r="AN111" s="38" t="s">
        <v>135</v>
      </c>
      <c r="AO111" s="38" t="s">
        <v>162</v>
      </c>
      <c r="AP111" s="38" t="s">
        <v>65</v>
      </c>
      <c r="AQ111" s="38" t="s">
        <v>34</v>
      </c>
      <c r="AR111" s="10"/>
      <c r="AS111" s="5"/>
      <c r="AT111" s="5"/>
      <c r="AU111" s="5"/>
      <c r="BG111" s="1"/>
      <c r="BH111" s="1"/>
      <c r="BI111" s="1"/>
      <c r="BJ111" s="1"/>
      <c r="BK111" s="1"/>
      <c r="BL111" s="1"/>
      <c r="BM111" s="1"/>
      <c r="BN111" s="1"/>
    </row>
    <row r="112" spans="2:66" ht="17.100000000000001" customHeight="1" x14ac:dyDescent="0.15">
      <c r="B112" s="306"/>
      <c r="C112" s="299"/>
      <c r="D112" s="298"/>
      <c r="E112" s="298"/>
      <c r="F112" s="299"/>
      <c r="G112" s="299"/>
      <c r="H112" s="300"/>
      <c r="I112" s="139" t="s">
        <v>40</v>
      </c>
      <c r="J112" s="293" t="s">
        <v>213</v>
      </c>
      <c r="K112" s="293"/>
      <c r="L112" s="293"/>
      <c r="M112" s="293"/>
      <c r="N112" s="293"/>
      <c r="O112" s="293"/>
      <c r="P112" s="293"/>
      <c r="Q112" s="294"/>
      <c r="R112" s="80" t="s">
        <v>50</v>
      </c>
      <c r="S112" s="267" t="s">
        <v>214</v>
      </c>
      <c r="T112" s="267"/>
      <c r="U112" s="267"/>
      <c r="V112" s="267"/>
      <c r="W112" s="267"/>
      <c r="X112" s="267"/>
      <c r="Y112" s="267"/>
      <c r="Z112" s="267"/>
      <c r="AA112" s="267"/>
      <c r="AB112" s="268"/>
      <c r="AC112" s="291"/>
      <c r="AE112" s="1" t="str">
        <f>+I112</f>
        <v>□</v>
      </c>
      <c r="AL112" s="37"/>
      <c r="AM112" s="36" t="s">
        <v>3</v>
      </c>
      <c r="AN112" s="36" t="s">
        <v>4</v>
      </c>
      <c r="AO112" s="36" t="s">
        <v>5</v>
      </c>
      <c r="AP112" s="42" t="s">
        <v>35</v>
      </c>
      <c r="AQ112" s="42" t="s">
        <v>6</v>
      </c>
      <c r="AR112" s="5"/>
      <c r="AS112" s="5"/>
      <c r="AT112" s="5"/>
      <c r="AU112" s="5"/>
      <c r="BG112" s="1"/>
      <c r="BH112" s="1"/>
      <c r="BI112" s="1"/>
      <c r="BJ112" s="1"/>
      <c r="BK112" s="1"/>
      <c r="BL112" s="1"/>
      <c r="BM112" s="1"/>
      <c r="BN112" s="1"/>
    </row>
    <row r="113" spans="2:66" ht="17.100000000000001" customHeight="1" x14ac:dyDescent="0.15">
      <c r="B113" s="306"/>
      <c r="C113" s="299"/>
      <c r="D113" s="298"/>
      <c r="E113" s="298"/>
      <c r="F113" s="285"/>
      <c r="G113" s="285"/>
      <c r="H113" s="286"/>
      <c r="I113" s="140" t="s">
        <v>40</v>
      </c>
      <c r="J113" s="301" t="s">
        <v>215</v>
      </c>
      <c r="K113" s="301"/>
      <c r="L113" s="301"/>
      <c r="M113" s="301"/>
      <c r="N113" s="301"/>
      <c r="O113" s="301"/>
      <c r="P113" s="301"/>
      <c r="Q113" s="302"/>
      <c r="R113" s="143"/>
      <c r="S113" s="144"/>
      <c r="T113" s="144"/>
      <c r="U113" s="144"/>
      <c r="V113" s="144"/>
      <c r="W113" s="144"/>
      <c r="X113" s="144"/>
      <c r="Y113" s="144"/>
      <c r="Z113" s="144"/>
      <c r="AA113" s="144"/>
      <c r="AB113" s="160"/>
      <c r="AC113" s="291"/>
      <c r="AE113" s="1" t="str">
        <f>+I113</f>
        <v>□</v>
      </c>
      <c r="AR113" s="5"/>
      <c r="AS113" s="5"/>
      <c r="AT113" s="5"/>
      <c r="AU113" s="5"/>
      <c r="BG113" s="1"/>
      <c r="BH113" s="1"/>
      <c r="BI113" s="1"/>
      <c r="BJ113" s="1"/>
      <c r="BK113" s="1"/>
      <c r="BL113" s="1"/>
      <c r="BM113" s="1"/>
      <c r="BN113" s="1"/>
    </row>
    <row r="114" spans="2:66" ht="21.75" customHeight="1" x14ac:dyDescent="0.15">
      <c r="B114" s="306"/>
      <c r="C114" s="299"/>
      <c r="D114" s="298"/>
      <c r="E114" s="333"/>
      <c r="F114" s="282" t="s">
        <v>216</v>
      </c>
      <c r="G114" s="282"/>
      <c r="H114" s="283"/>
      <c r="I114" s="190"/>
      <c r="J114" s="190"/>
      <c r="K114" s="190"/>
      <c r="L114" s="190"/>
      <c r="M114" s="190"/>
      <c r="N114" s="186"/>
      <c r="O114" s="187"/>
      <c r="P114" s="187"/>
      <c r="Q114" s="188"/>
      <c r="R114" s="151"/>
      <c r="S114" s="152"/>
      <c r="T114" s="191"/>
      <c r="U114" s="152"/>
      <c r="V114" s="152"/>
      <c r="W114" s="152"/>
      <c r="X114" s="154"/>
      <c r="Y114" s="154"/>
      <c r="Z114" s="154"/>
      <c r="AA114" s="152"/>
      <c r="AB114" s="155" t="s">
        <v>88</v>
      </c>
      <c r="AC114" s="291"/>
      <c r="AE114" s="5"/>
      <c r="AF114" s="5"/>
      <c r="AG114" s="5"/>
      <c r="AH114" s="10"/>
      <c r="AI114" s="10"/>
      <c r="AJ114" s="10"/>
      <c r="AK114" s="10"/>
      <c r="AL114" s="10"/>
      <c r="AM114" s="10"/>
      <c r="AN114" s="10"/>
      <c r="AO114" s="10"/>
      <c r="AP114" s="10"/>
      <c r="AQ114" s="5"/>
      <c r="AR114" s="5"/>
      <c r="AS114" s="5"/>
      <c r="AT114" s="5"/>
      <c r="AU114" s="5"/>
      <c r="BG114" s="1"/>
      <c r="BH114" s="1"/>
      <c r="BI114" s="1"/>
      <c r="BJ114" s="1"/>
      <c r="BK114" s="1"/>
      <c r="BL114" s="1"/>
      <c r="BM114" s="1"/>
      <c r="BN114" s="1"/>
    </row>
    <row r="115" spans="2:66" ht="17.100000000000001" customHeight="1" x14ac:dyDescent="0.15">
      <c r="B115" s="306"/>
      <c r="C115" s="299"/>
      <c r="D115" s="298"/>
      <c r="E115" s="333"/>
      <c r="F115" s="299"/>
      <c r="G115" s="299"/>
      <c r="H115" s="300"/>
      <c r="I115" s="99"/>
      <c r="J115" s="99"/>
      <c r="K115" s="99"/>
      <c r="L115" s="99"/>
      <c r="M115" s="99"/>
      <c r="N115" s="139" t="s">
        <v>27</v>
      </c>
      <c r="O115" s="293" t="s">
        <v>208</v>
      </c>
      <c r="P115" s="293"/>
      <c r="Q115" s="294"/>
      <c r="R115" s="121"/>
      <c r="S115" s="94"/>
      <c r="T115" s="5" t="s">
        <v>217</v>
      </c>
      <c r="U115" s="94"/>
      <c r="V115" s="94"/>
      <c r="W115" s="94"/>
      <c r="X115" s="275"/>
      <c r="Y115" s="275"/>
      <c r="Z115" s="275"/>
      <c r="AA115" s="94" t="s">
        <v>102</v>
      </c>
      <c r="AB115" s="157"/>
      <c r="AC115" s="291"/>
      <c r="AE115" s="35" t="str">
        <f>+N115</f>
        <v>□</v>
      </c>
      <c r="AH115" s="42" t="str">
        <f>IF(AE115&amp;AE116&amp;AE117="■□□","◎無し",IF(AE115&amp;AE116&amp;AE117="□■□","●適合",IF(AE115&amp;AE116&amp;AE117="□□■","◆未達",IF(AE115&amp;AE116&amp;AE117="□□□","■未答","▼矛盾"))))</f>
        <v>■未答</v>
      </c>
      <c r="AI115" s="81"/>
      <c r="AL115" s="37" t="s">
        <v>61</v>
      </c>
      <c r="AM115" s="38" t="s">
        <v>62</v>
      </c>
      <c r="AN115" s="38" t="s">
        <v>63</v>
      </c>
      <c r="AO115" s="38" t="s">
        <v>64</v>
      </c>
      <c r="AP115" s="38" t="s">
        <v>136</v>
      </c>
      <c r="AQ115" s="38" t="s">
        <v>34</v>
      </c>
      <c r="AR115" s="88"/>
      <c r="AS115" s="5"/>
      <c r="AT115" s="5"/>
      <c r="AU115" s="5"/>
      <c r="BG115" s="1"/>
      <c r="BH115" s="1"/>
      <c r="BI115" s="1"/>
      <c r="BJ115" s="1"/>
      <c r="BK115" s="1"/>
      <c r="BL115" s="1"/>
      <c r="BM115" s="1"/>
      <c r="BN115" s="1"/>
    </row>
    <row r="116" spans="2:66" ht="17.100000000000001" customHeight="1" x14ac:dyDescent="0.15">
      <c r="B116" s="306"/>
      <c r="C116" s="299"/>
      <c r="D116" s="298"/>
      <c r="E116" s="333"/>
      <c r="F116" s="299"/>
      <c r="G116" s="299"/>
      <c r="H116" s="300"/>
      <c r="I116" s="118" t="s">
        <v>27</v>
      </c>
      <c r="J116" s="293" t="s">
        <v>218</v>
      </c>
      <c r="K116" s="293"/>
      <c r="L116" s="293"/>
      <c r="M116" s="293"/>
      <c r="N116" s="293"/>
      <c r="O116" s="293"/>
      <c r="P116" s="293"/>
      <c r="Q116" s="294"/>
      <c r="R116" s="80" t="s">
        <v>27</v>
      </c>
      <c r="S116" s="267" t="s">
        <v>219</v>
      </c>
      <c r="T116" s="267"/>
      <c r="U116" s="267"/>
      <c r="V116" s="267"/>
      <c r="W116" s="267"/>
      <c r="X116" s="267"/>
      <c r="Y116" s="267"/>
      <c r="Z116" s="267"/>
      <c r="AA116" s="267"/>
      <c r="AB116" s="268"/>
      <c r="AC116" s="291"/>
      <c r="AE116" s="1" t="str">
        <f>+I116</f>
        <v>□</v>
      </c>
      <c r="AH116" s="126" t="s">
        <v>96</v>
      </c>
      <c r="AJ116" s="192" t="str">
        <f>IF(X115&gt;0,IF(X115&gt;80,12,8),"(未答)")</f>
        <v>(未答)</v>
      </c>
      <c r="AL116" s="37"/>
      <c r="AM116" s="36" t="s">
        <v>3</v>
      </c>
      <c r="AN116" s="36" t="s">
        <v>4</v>
      </c>
      <c r="AO116" s="36" t="s">
        <v>5</v>
      </c>
      <c r="AP116" s="42" t="s">
        <v>35</v>
      </c>
      <c r="AQ116" s="42" t="s">
        <v>6</v>
      </c>
      <c r="AR116" s="81"/>
      <c r="AS116" s="5"/>
      <c r="AT116" s="5"/>
      <c r="AU116" s="5"/>
      <c r="BG116" s="1"/>
      <c r="BH116" s="1"/>
      <c r="BI116" s="1"/>
      <c r="BJ116" s="1"/>
      <c r="BK116" s="1"/>
      <c r="BL116" s="1"/>
      <c r="BM116" s="1"/>
      <c r="BN116" s="1"/>
    </row>
    <row r="117" spans="2:66" ht="17.100000000000001" customHeight="1" x14ac:dyDescent="0.15">
      <c r="B117" s="306"/>
      <c r="C117" s="299"/>
      <c r="D117" s="298"/>
      <c r="E117" s="333"/>
      <c r="F117" s="299"/>
      <c r="G117" s="299"/>
      <c r="H117" s="300"/>
      <c r="I117" s="118" t="s">
        <v>27</v>
      </c>
      <c r="J117" s="293" t="s">
        <v>220</v>
      </c>
      <c r="K117" s="293"/>
      <c r="L117" s="293"/>
      <c r="M117" s="293"/>
      <c r="N117" s="293"/>
      <c r="O117" s="293"/>
      <c r="P117" s="293"/>
      <c r="Q117" s="294"/>
      <c r="R117" s="80" t="s">
        <v>50</v>
      </c>
      <c r="S117" s="267" t="s">
        <v>221</v>
      </c>
      <c r="T117" s="267"/>
      <c r="U117" s="267"/>
      <c r="V117" s="267"/>
      <c r="W117" s="267"/>
      <c r="X117" s="267"/>
      <c r="Y117" s="267"/>
      <c r="Z117" s="267"/>
      <c r="AA117" s="267"/>
      <c r="AB117" s="268"/>
      <c r="AC117" s="291"/>
      <c r="AE117" s="1" t="str">
        <f>+I117</f>
        <v>□</v>
      </c>
      <c r="AH117" s="126" t="s">
        <v>222</v>
      </c>
      <c r="AJ117" s="42" t="str">
        <f>IF(Z118&gt;0,IF(Z118&lt;AJ116,"◆未達","●適合"),"■未答")</f>
        <v>■未答</v>
      </c>
      <c r="AR117" s="5"/>
      <c r="AS117" s="5"/>
      <c r="AT117" s="5"/>
      <c r="AU117" s="5"/>
      <c r="BG117" s="1"/>
      <c r="BH117" s="1"/>
      <c r="BI117" s="1"/>
      <c r="BJ117" s="1"/>
      <c r="BK117" s="1"/>
      <c r="BL117" s="1"/>
      <c r="BM117" s="1"/>
      <c r="BN117" s="1"/>
    </row>
    <row r="118" spans="2:66" ht="17.100000000000001" customHeight="1" x14ac:dyDescent="0.15">
      <c r="B118" s="306"/>
      <c r="C118" s="299"/>
      <c r="D118" s="298"/>
      <c r="E118" s="333"/>
      <c r="F118" s="285"/>
      <c r="G118" s="285"/>
      <c r="H118" s="286"/>
      <c r="I118" s="141"/>
      <c r="J118" s="141"/>
      <c r="K118" s="141"/>
      <c r="L118" s="141"/>
      <c r="M118" s="141"/>
      <c r="N118" s="141"/>
      <c r="O118" s="141"/>
      <c r="P118" s="141"/>
      <c r="Q118" s="142"/>
      <c r="R118" s="143"/>
      <c r="S118" s="144"/>
      <c r="T118" s="144" t="s">
        <v>223</v>
      </c>
      <c r="U118" s="144"/>
      <c r="V118" s="144"/>
      <c r="W118" s="144"/>
      <c r="X118" s="193"/>
      <c r="Y118" s="144" t="s">
        <v>146</v>
      </c>
      <c r="Z118" s="194"/>
      <c r="AA118" s="194"/>
      <c r="AB118" s="160"/>
      <c r="AC118" s="291"/>
      <c r="AE118" s="5"/>
      <c r="AF118" s="5"/>
      <c r="AG118" s="5"/>
      <c r="AH118" s="10"/>
      <c r="AI118" s="10"/>
      <c r="AJ118" s="10"/>
      <c r="AK118" s="10"/>
      <c r="AL118" s="10"/>
      <c r="AM118" s="10"/>
      <c r="AN118" s="10"/>
      <c r="AO118" s="10"/>
      <c r="AP118" s="10"/>
      <c r="AQ118" s="5"/>
      <c r="AR118" s="5"/>
      <c r="AS118" s="5"/>
      <c r="AT118" s="5"/>
      <c r="AU118" s="5"/>
      <c r="BG118" s="1"/>
      <c r="BH118" s="1"/>
      <c r="BI118" s="1"/>
      <c r="BJ118" s="1"/>
      <c r="BK118" s="1"/>
      <c r="BL118" s="1"/>
      <c r="BM118" s="1"/>
      <c r="BN118" s="1"/>
    </row>
    <row r="119" spans="2:66" ht="21.95" customHeight="1" x14ac:dyDescent="0.15">
      <c r="B119" s="306"/>
      <c r="C119" s="299"/>
      <c r="D119" s="298"/>
      <c r="E119" s="333"/>
      <c r="F119" s="282" t="s">
        <v>224</v>
      </c>
      <c r="G119" s="282"/>
      <c r="H119" s="283"/>
      <c r="I119" s="186"/>
      <c r="J119" s="187"/>
      <c r="K119" s="187"/>
      <c r="L119" s="186"/>
      <c r="M119" s="187"/>
      <c r="N119" s="189" t="s">
        <v>27</v>
      </c>
      <c r="O119" s="287" t="s">
        <v>208</v>
      </c>
      <c r="P119" s="287"/>
      <c r="Q119" s="324"/>
      <c r="R119" s="151"/>
      <c r="S119" s="152"/>
      <c r="T119" s="152"/>
      <c r="U119" s="152"/>
      <c r="V119" s="152"/>
      <c r="W119" s="152"/>
      <c r="X119" s="152"/>
      <c r="Y119" s="152"/>
      <c r="Z119" s="152"/>
      <c r="AA119" s="162"/>
      <c r="AB119" s="155" t="s">
        <v>88</v>
      </c>
      <c r="AC119" s="291"/>
      <c r="AE119" s="35" t="str">
        <f>+I120</f>
        <v>□</v>
      </c>
      <c r="AH119" s="42" t="str">
        <f>IF(AE119&amp;AE120&amp;AE121="■□□","◎無し",IF(AE119&amp;AE120&amp;AE121="□■□","●適合",IF(AE119&amp;AE120&amp;AE121="□□■","◆未達",IF(AE119&amp;AE120&amp;AE121="□□□","■未答","▼矛盾"))))</f>
        <v>■未答</v>
      </c>
      <c r="AI119" s="81"/>
      <c r="AL119" s="37" t="s">
        <v>61</v>
      </c>
      <c r="AM119" s="38" t="s">
        <v>62</v>
      </c>
      <c r="AN119" s="38" t="s">
        <v>63</v>
      </c>
      <c r="AO119" s="38" t="s">
        <v>162</v>
      </c>
      <c r="AP119" s="38" t="s">
        <v>136</v>
      </c>
      <c r="AQ119" s="38" t="s">
        <v>34</v>
      </c>
      <c r="AR119" s="5"/>
      <c r="AS119" s="5"/>
      <c r="AT119" s="5"/>
      <c r="AU119" s="5"/>
      <c r="BG119" s="1"/>
      <c r="BH119" s="1"/>
      <c r="BI119" s="1"/>
      <c r="BJ119" s="1"/>
      <c r="BK119" s="1"/>
      <c r="BL119" s="1"/>
      <c r="BM119" s="1"/>
      <c r="BN119" s="1"/>
    </row>
    <row r="120" spans="2:66" ht="21.95" customHeight="1" x14ac:dyDescent="0.15">
      <c r="B120" s="306"/>
      <c r="C120" s="299"/>
      <c r="D120" s="298"/>
      <c r="E120" s="333"/>
      <c r="F120" s="299"/>
      <c r="G120" s="285"/>
      <c r="H120" s="286"/>
      <c r="I120" s="140" t="s">
        <v>40</v>
      </c>
      <c r="J120" s="301" t="s">
        <v>26</v>
      </c>
      <c r="K120" s="301"/>
      <c r="L120" s="140" t="s">
        <v>27</v>
      </c>
      <c r="M120" s="301" t="s">
        <v>28</v>
      </c>
      <c r="N120" s="301"/>
      <c r="O120" s="301"/>
      <c r="P120" s="141"/>
      <c r="Q120" s="142"/>
      <c r="R120" s="121"/>
      <c r="S120" s="94"/>
      <c r="T120" s="94"/>
      <c r="U120" s="94"/>
      <c r="V120" s="345"/>
      <c r="W120" s="345"/>
      <c r="X120" s="94"/>
      <c r="Y120" s="94"/>
      <c r="Z120" s="86"/>
      <c r="AA120" s="86"/>
      <c r="AB120" s="122"/>
      <c r="AC120" s="291"/>
      <c r="AE120" s="1" t="str">
        <f>+I122</f>
        <v>□</v>
      </c>
      <c r="AL120" s="37"/>
      <c r="AM120" s="36" t="s">
        <v>3</v>
      </c>
      <c r="AN120" s="36" t="s">
        <v>4</v>
      </c>
      <c r="AO120" s="36" t="s">
        <v>5</v>
      </c>
      <c r="AP120" s="42" t="s">
        <v>35</v>
      </c>
      <c r="AQ120" s="42" t="s">
        <v>6</v>
      </c>
      <c r="AR120" s="5"/>
      <c r="AS120" s="5"/>
      <c r="AT120" s="5"/>
      <c r="AU120" s="5"/>
      <c r="BG120" s="1"/>
      <c r="BH120" s="1"/>
      <c r="BI120" s="1"/>
      <c r="BJ120" s="1"/>
      <c r="BK120" s="1"/>
      <c r="BL120" s="1"/>
      <c r="BM120" s="1"/>
      <c r="BN120" s="1"/>
    </row>
    <row r="121" spans="2:66" ht="20.100000000000001" customHeight="1" x14ac:dyDescent="0.15">
      <c r="B121" s="306"/>
      <c r="C121" s="299"/>
      <c r="D121" s="298"/>
      <c r="E121" s="333"/>
      <c r="F121" s="333" t="s">
        <v>225</v>
      </c>
      <c r="G121" s="282" t="s">
        <v>226</v>
      </c>
      <c r="H121" s="283"/>
      <c r="I121" s="167"/>
      <c r="J121" s="187"/>
      <c r="K121" s="187"/>
      <c r="L121" s="187"/>
      <c r="M121" s="187"/>
      <c r="N121" s="189" t="s">
        <v>27</v>
      </c>
      <c r="O121" s="287" t="s">
        <v>208</v>
      </c>
      <c r="P121" s="287"/>
      <c r="Q121" s="287"/>
      <c r="R121" s="279" t="s">
        <v>101</v>
      </c>
      <c r="S121" s="267"/>
      <c r="T121" s="267"/>
      <c r="U121" s="267"/>
      <c r="V121" s="275"/>
      <c r="W121" s="275"/>
      <c r="X121" s="86" t="s">
        <v>102</v>
      </c>
      <c r="Y121" s="86"/>
      <c r="Z121" s="86"/>
      <c r="AA121" s="86"/>
      <c r="AB121" s="122"/>
      <c r="AC121" s="291"/>
      <c r="AE121" s="1" t="str">
        <f>+I123</f>
        <v>□</v>
      </c>
      <c r="AR121" s="5"/>
      <c r="AS121" s="5"/>
      <c r="AT121" s="5"/>
      <c r="AU121" s="5"/>
      <c r="BG121" s="1"/>
      <c r="BH121" s="1"/>
      <c r="BI121" s="1"/>
      <c r="BJ121" s="1"/>
      <c r="BK121" s="1"/>
      <c r="BL121" s="1"/>
      <c r="BM121" s="1"/>
      <c r="BN121" s="1"/>
    </row>
    <row r="122" spans="2:66" ht="20.100000000000001" customHeight="1" x14ac:dyDescent="0.15">
      <c r="B122" s="306"/>
      <c r="C122" s="299"/>
      <c r="D122" s="298"/>
      <c r="E122" s="333"/>
      <c r="F122" s="333"/>
      <c r="G122" s="299"/>
      <c r="H122" s="300"/>
      <c r="I122" s="118" t="s">
        <v>27</v>
      </c>
      <c r="J122" s="293" t="s">
        <v>227</v>
      </c>
      <c r="K122" s="293"/>
      <c r="L122" s="293"/>
      <c r="M122" s="293"/>
      <c r="N122" s="293"/>
      <c r="O122" s="293"/>
      <c r="P122" s="293"/>
      <c r="Q122" s="294"/>
      <c r="R122" s="279" t="s">
        <v>106</v>
      </c>
      <c r="S122" s="267"/>
      <c r="T122" s="267"/>
      <c r="U122" s="267"/>
      <c r="V122" s="275"/>
      <c r="W122" s="275"/>
      <c r="X122" s="86" t="s">
        <v>102</v>
      </c>
      <c r="Y122" s="295" t="str">
        <f>IF(V122&gt;0,IF(V122&lt;240,"&lt;240",""),"")</f>
        <v/>
      </c>
      <c r="Z122" s="295"/>
      <c r="AA122" s="86"/>
      <c r="AB122" s="122"/>
      <c r="AC122" s="291"/>
      <c r="AE122" s="5"/>
      <c r="AF122" s="5"/>
      <c r="AG122" s="5"/>
      <c r="AH122" s="125" t="s">
        <v>107</v>
      </c>
      <c r="AJ122" s="42" t="str">
        <f>IF(V122&gt;0,IF(V122&lt;195,"◆195未満","●適合"),"■未答")</f>
        <v>■未答</v>
      </c>
      <c r="AK122" s="10"/>
      <c r="AL122" s="10"/>
      <c r="AM122" s="10"/>
      <c r="AN122" s="10"/>
      <c r="AO122" s="10"/>
      <c r="AP122" s="10"/>
      <c r="AQ122" s="5"/>
      <c r="AR122" s="5"/>
      <c r="AS122" s="5"/>
      <c r="AT122" s="5"/>
      <c r="AU122" s="5"/>
      <c r="BE122" s="1"/>
      <c r="BG122" s="1"/>
      <c r="BH122" s="1"/>
      <c r="BI122" s="1"/>
      <c r="BJ122" s="1"/>
      <c r="BK122" s="1"/>
      <c r="BL122" s="1"/>
      <c r="BM122" s="1"/>
      <c r="BN122" s="1"/>
    </row>
    <row r="123" spans="2:66" ht="20.100000000000001" customHeight="1" x14ac:dyDescent="0.15">
      <c r="B123" s="306"/>
      <c r="C123" s="299"/>
      <c r="D123" s="298"/>
      <c r="E123" s="333"/>
      <c r="F123" s="333"/>
      <c r="G123" s="285"/>
      <c r="H123" s="286"/>
      <c r="I123" s="118" t="s">
        <v>27</v>
      </c>
      <c r="J123" s="293" t="s">
        <v>228</v>
      </c>
      <c r="K123" s="293"/>
      <c r="L123" s="293"/>
      <c r="M123" s="293"/>
      <c r="N123" s="293"/>
      <c r="O123" s="293"/>
      <c r="P123" s="293"/>
      <c r="Q123" s="294"/>
      <c r="R123" s="95"/>
      <c r="S123" s="296" t="s">
        <v>109</v>
      </c>
      <c r="T123" s="296"/>
      <c r="U123" s="296"/>
      <c r="V123" s="296"/>
      <c r="W123" s="296"/>
      <c r="X123" s="296"/>
      <c r="Y123" s="297">
        <f>+W121*2+W122</f>
        <v>0</v>
      </c>
      <c r="Z123" s="297"/>
      <c r="AA123" s="86"/>
      <c r="AB123" s="122"/>
      <c r="AC123" s="291"/>
      <c r="AE123" s="5"/>
      <c r="AF123" s="5"/>
      <c r="AG123" s="5"/>
      <c r="AH123" s="125" t="s">
        <v>110</v>
      </c>
      <c r="AJ123" s="42" t="str">
        <f>IF(Y123&gt;0,IF(AND(Y123&gt;=550,Y123&lt;=650),"●適合","◆未達"),"■未答")</f>
        <v>■未答</v>
      </c>
      <c r="AK123" s="10"/>
      <c r="AL123" s="10"/>
      <c r="AM123" s="10"/>
      <c r="AN123" s="10"/>
      <c r="AO123" s="10"/>
      <c r="AP123" s="10"/>
      <c r="AQ123" s="5"/>
      <c r="AR123" s="5"/>
      <c r="AS123" s="5"/>
      <c r="AT123" s="5"/>
      <c r="AU123" s="5"/>
      <c r="BE123" s="1"/>
      <c r="BG123" s="1"/>
      <c r="BH123" s="1"/>
      <c r="BI123" s="1"/>
      <c r="BJ123" s="1"/>
      <c r="BK123" s="1"/>
      <c r="BL123" s="1"/>
      <c r="BM123" s="1"/>
      <c r="BN123" s="1"/>
    </row>
    <row r="124" spans="2:66" ht="20.100000000000001" customHeight="1" x14ac:dyDescent="0.15">
      <c r="B124" s="306"/>
      <c r="C124" s="299"/>
      <c r="D124" s="298"/>
      <c r="E124" s="333"/>
      <c r="F124" s="333"/>
      <c r="G124" s="272" t="s">
        <v>229</v>
      </c>
      <c r="H124" s="273"/>
      <c r="I124" s="37"/>
      <c r="J124" s="37"/>
      <c r="K124" s="37"/>
      <c r="L124" s="37"/>
      <c r="M124" s="37"/>
      <c r="N124" s="37"/>
      <c r="O124" s="37"/>
      <c r="P124" s="37"/>
      <c r="Q124" s="195"/>
      <c r="R124" s="314" t="s">
        <v>111</v>
      </c>
      <c r="S124" s="315"/>
      <c r="T124" s="315"/>
      <c r="U124" s="315"/>
      <c r="V124" s="316"/>
      <c r="W124" s="316"/>
      <c r="X124" s="164" t="s">
        <v>102</v>
      </c>
      <c r="Y124" s="280" t="str">
        <f>IF(V124&gt;30,"&gt;30","")</f>
        <v/>
      </c>
      <c r="Z124" s="280"/>
      <c r="AA124" s="164"/>
      <c r="AB124" s="196"/>
      <c r="AC124" s="291"/>
      <c r="AD124" s="156"/>
      <c r="AE124" s="197"/>
      <c r="AF124" s="197"/>
      <c r="AG124" s="197"/>
      <c r="AH124" s="126" t="s">
        <v>112</v>
      </c>
      <c r="AJ124" s="42" t="str">
        <f>IF(V124&gt;0,IF(V124&gt;30,"◆30超過","●適合"),"■未答")</f>
        <v>■未答</v>
      </c>
      <c r="AK124" s="198"/>
      <c r="AL124" s="198"/>
      <c r="AM124" s="198"/>
      <c r="AN124" s="198"/>
      <c r="AO124" s="198"/>
      <c r="AP124" s="198"/>
      <c r="AQ124" s="197"/>
      <c r="AR124" s="197"/>
      <c r="AS124" s="197"/>
      <c r="AT124" s="197"/>
      <c r="AU124" s="197"/>
      <c r="AV124" s="156"/>
      <c r="AW124" s="156"/>
      <c r="AX124" s="156"/>
      <c r="AY124" s="156"/>
      <c r="AZ124" s="156"/>
      <c r="BA124" s="156"/>
      <c r="BB124" s="156"/>
      <c r="BC124" s="156"/>
      <c r="BE124" s="1"/>
      <c r="BG124" s="1"/>
      <c r="BH124" s="1"/>
      <c r="BI124" s="1"/>
      <c r="BJ124" s="1"/>
      <c r="BK124" s="1"/>
      <c r="BL124" s="1"/>
      <c r="BM124" s="1"/>
      <c r="BN124" s="1"/>
    </row>
    <row r="125" spans="2:66" ht="20.100000000000001" customHeight="1" x14ac:dyDescent="0.15">
      <c r="B125" s="306"/>
      <c r="C125" s="299"/>
      <c r="D125" s="298"/>
      <c r="E125" s="333"/>
      <c r="F125" s="333"/>
      <c r="G125" s="282" t="s">
        <v>230</v>
      </c>
      <c r="H125" s="283"/>
      <c r="I125" s="199"/>
      <c r="J125" s="190"/>
      <c r="K125" s="190"/>
      <c r="L125" s="190"/>
      <c r="M125" s="190"/>
      <c r="N125" s="190"/>
      <c r="O125" s="190"/>
      <c r="P125" s="190"/>
      <c r="Q125" s="99"/>
      <c r="R125" s="279" t="s">
        <v>231</v>
      </c>
      <c r="S125" s="267"/>
      <c r="T125" s="267"/>
      <c r="U125" s="267"/>
      <c r="V125" s="139" t="s">
        <v>27</v>
      </c>
      <c r="W125" s="86" t="s">
        <v>232</v>
      </c>
      <c r="X125" s="86"/>
      <c r="Y125" s="139" t="s">
        <v>27</v>
      </c>
      <c r="Z125" s="86" t="s">
        <v>233</v>
      </c>
      <c r="AA125" s="86"/>
      <c r="AB125" s="122"/>
      <c r="AC125" s="291"/>
      <c r="AD125" s="156"/>
      <c r="AE125" s="197"/>
      <c r="AF125" s="197"/>
      <c r="AG125" s="197"/>
      <c r="AH125" s="81"/>
      <c r="AI125" s="81"/>
      <c r="AJ125" s="10"/>
      <c r="AK125" s="10"/>
      <c r="AL125" s="37"/>
      <c r="AM125" s="10"/>
      <c r="AN125" s="10"/>
      <c r="AO125" s="10"/>
      <c r="AP125" s="10"/>
      <c r="AQ125" s="10"/>
      <c r="AR125" s="197"/>
      <c r="AS125" s="197"/>
      <c r="AT125" s="197"/>
      <c r="AU125" s="197"/>
      <c r="AV125" s="156"/>
      <c r="AW125" s="156"/>
      <c r="AX125" s="156"/>
      <c r="AY125" s="156"/>
      <c r="AZ125" s="156"/>
      <c r="BA125" s="156"/>
      <c r="BB125" s="156"/>
      <c r="BC125" s="156"/>
      <c r="BE125" s="1"/>
      <c r="BG125" s="1"/>
      <c r="BH125" s="1"/>
      <c r="BI125" s="1"/>
      <c r="BJ125" s="1"/>
      <c r="BK125" s="1"/>
      <c r="BL125" s="1"/>
      <c r="BM125" s="1"/>
      <c r="BN125" s="1"/>
    </row>
    <row r="126" spans="2:66" ht="20.100000000000001" customHeight="1" x14ac:dyDescent="0.15">
      <c r="B126" s="306"/>
      <c r="C126" s="299"/>
      <c r="D126" s="298"/>
      <c r="E126" s="333"/>
      <c r="F126" s="333"/>
      <c r="G126" s="285"/>
      <c r="H126" s="286"/>
      <c r="I126" s="173"/>
      <c r="J126" s="99"/>
      <c r="K126" s="99"/>
      <c r="L126" s="99"/>
      <c r="M126" s="99"/>
      <c r="N126" s="139" t="s">
        <v>27</v>
      </c>
      <c r="O126" s="293" t="s">
        <v>208</v>
      </c>
      <c r="P126" s="293"/>
      <c r="Q126" s="293"/>
      <c r="R126" s="274" t="s">
        <v>234</v>
      </c>
      <c r="S126" s="269"/>
      <c r="T126" s="269"/>
      <c r="U126" s="269"/>
      <c r="V126" s="139" t="s">
        <v>27</v>
      </c>
      <c r="W126" s="94" t="s">
        <v>232</v>
      </c>
      <c r="X126" s="94"/>
      <c r="Y126" s="139" t="s">
        <v>27</v>
      </c>
      <c r="Z126" s="94" t="s">
        <v>233</v>
      </c>
      <c r="AA126" s="94"/>
      <c r="AB126" s="157"/>
      <c r="AC126" s="291"/>
      <c r="AE126" s="197"/>
      <c r="AF126" s="5"/>
      <c r="AG126" s="5"/>
      <c r="AH126" s="10"/>
      <c r="AI126" s="10"/>
      <c r="AJ126" s="10"/>
      <c r="AK126" s="10"/>
      <c r="AL126" s="37"/>
      <c r="AM126" s="89"/>
      <c r="AN126" s="89"/>
      <c r="AO126" s="89"/>
      <c r="AP126" s="81"/>
      <c r="AQ126" s="81"/>
      <c r="AR126" s="5"/>
      <c r="AS126" s="5"/>
      <c r="AT126" s="5"/>
      <c r="AU126" s="5"/>
      <c r="BE126" s="1"/>
      <c r="BG126" s="1"/>
      <c r="BH126" s="1"/>
      <c r="BI126" s="1"/>
      <c r="BJ126" s="1"/>
      <c r="BK126" s="1"/>
      <c r="BL126" s="1"/>
      <c r="BM126" s="1"/>
      <c r="BN126" s="1"/>
    </row>
    <row r="127" spans="2:66" ht="20.100000000000001" customHeight="1" x14ac:dyDescent="0.15">
      <c r="B127" s="306"/>
      <c r="C127" s="299"/>
      <c r="D127" s="298"/>
      <c r="E127" s="333"/>
      <c r="F127" s="333"/>
      <c r="G127" s="282" t="s">
        <v>235</v>
      </c>
      <c r="H127" s="283"/>
      <c r="I127" s="200" t="s">
        <v>27</v>
      </c>
      <c r="J127" s="293" t="s">
        <v>236</v>
      </c>
      <c r="K127" s="293"/>
      <c r="L127" s="293"/>
      <c r="M127" s="293"/>
      <c r="N127" s="293"/>
      <c r="O127" s="293"/>
      <c r="P127" s="293"/>
      <c r="Q127" s="294"/>
      <c r="R127" s="274" t="s">
        <v>148</v>
      </c>
      <c r="S127" s="269"/>
      <c r="T127" s="269"/>
      <c r="U127" s="269"/>
      <c r="V127" s="139" t="s">
        <v>27</v>
      </c>
      <c r="W127" s="295" t="s">
        <v>149</v>
      </c>
      <c r="X127" s="295"/>
      <c r="Y127" s="139" t="s">
        <v>27</v>
      </c>
      <c r="Z127" s="270" t="s">
        <v>150</v>
      </c>
      <c r="AA127" s="269"/>
      <c r="AB127" s="159"/>
      <c r="AC127" s="291"/>
      <c r="AE127" s="197"/>
      <c r="AF127" s="5"/>
      <c r="AG127" s="5"/>
      <c r="AH127" s="125" t="s">
        <v>151</v>
      </c>
      <c r="AJ127" s="36" t="str">
        <f>IF(V127&amp;Y127="■□","◎過分",IF(V127&amp;Y127="□■","●適合",IF(V127&amp;Y127="□□","■未答","▼矛盾")))</f>
        <v>■未答</v>
      </c>
      <c r="AK127" s="10"/>
      <c r="AL127" s="10"/>
      <c r="AM127" s="10"/>
      <c r="AN127" s="10"/>
      <c r="AO127" s="10"/>
      <c r="AP127" s="10"/>
      <c r="AQ127" s="5"/>
      <c r="AR127" s="5"/>
      <c r="AS127" s="5"/>
      <c r="AT127" s="5"/>
      <c r="AU127" s="5"/>
      <c r="BE127" s="1"/>
      <c r="BG127" s="1"/>
      <c r="BH127" s="1"/>
      <c r="BI127" s="1"/>
      <c r="BJ127" s="1"/>
      <c r="BK127" s="1"/>
      <c r="BL127" s="1"/>
      <c r="BM127" s="1"/>
      <c r="BN127" s="1"/>
    </row>
    <row r="128" spans="2:66" ht="20.100000000000001" customHeight="1" x14ac:dyDescent="0.15">
      <c r="B128" s="306"/>
      <c r="C128" s="299"/>
      <c r="D128" s="298"/>
      <c r="E128" s="333"/>
      <c r="F128" s="333"/>
      <c r="G128" s="299"/>
      <c r="H128" s="300"/>
      <c r="I128" s="200" t="s">
        <v>27</v>
      </c>
      <c r="J128" s="293" t="s">
        <v>237</v>
      </c>
      <c r="K128" s="293"/>
      <c r="L128" s="293"/>
      <c r="M128" s="293"/>
      <c r="N128" s="293"/>
      <c r="O128" s="293"/>
      <c r="P128" s="293"/>
      <c r="Q128" s="294"/>
      <c r="R128" s="201"/>
      <c r="S128" s="170"/>
      <c r="T128" s="170"/>
      <c r="U128" s="170"/>
      <c r="V128" s="170"/>
      <c r="W128" s="170"/>
      <c r="X128" s="202"/>
      <c r="Y128" s="202"/>
      <c r="Z128" s="202"/>
      <c r="AA128" s="94"/>
      <c r="AB128" s="157"/>
      <c r="AC128" s="291"/>
      <c r="AE128" s="5"/>
      <c r="AF128" s="5"/>
      <c r="AG128" s="5"/>
      <c r="AH128" s="125"/>
      <c r="AJ128" s="203"/>
      <c r="AK128" s="10"/>
      <c r="AL128" s="10"/>
      <c r="AM128" s="10"/>
      <c r="AN128" s="10"/>
      <c r="AO128" s="10"/>
      <c r="AP128" s="10"/>
      <c r="AQ128" s="5"/>
      <c r="AR128" s="5"/>
      <c r="AS128" s="5"/>
      <c r="AT128" s="5"/>
      <c r="AU128" s="5"/>
      <c r="BE128" s="1"/>
      <c r="BG128" s="1"/>
      <c r="BH128" s="1"/>
      <c r="BI128" s="1"/>
      <c r="BJ128" s="1"/>
      <c r="BK128" s="1"/>
      <c r="BL128" s="1"/>
      <c r="BM128" s="1"/>
      <c r="BN128" s="1"/>
    </row>
    <row r="129" spans="2:66" ht="9.75" customHeight="1" x14ac:dyDescent="0.15">
      <c r="B129" s="306"/>
      <c r="C129" s="299"/>
      <c r="D129" s="298"/>
      <c r="E129" s="335"/>
      <c r="F129" s="335"/>
      <c r="G129" s="285"/>
      <c r="H129" s="286"/>
      <c r="I129" s="97"/>
      <c r="J129" s="107"/>
      <c r="K129" s="107"/>
      <c r="L129" s="107"/>
      <c r="M129" s="107"/>
      <c r="N129" s="107"/>
      <c r="O129" s="107"/>
      <c r="P129" s="107"/>
      <c r="Q129" s="108"/>
      <c r="R129" s="204"/>
      <c r="S129" s="205"/>
      <c r="T129" s="205"/>
      <c r="U129" s="205"/>
      <c r="V129" s="205"/>
      <c r="W129" s="205"/>
      <c r="X129" s="206"/>
      <c r="Y129" s="206"/>
      <c r="Z129" s="206"/>
      <c r="AA129" s="144"/>
      <c r="AB129" s="160"/>
      <c r="AC129" s="292"/>
      <c r="AE129" s="5"/>
      <c r="AF129" s="5"/>
      <c r="AG129" s="5"/>
      <c r="AH129" s="10"/>
      <c r="AI129" s="10"/>
      <c r="AJ129" s="10"/>
      <c r="AK129" s="10"/>
      <c r="AL129" s="10"/>
      <c r="AM129" s="10"/>
      <c r="AN129" s="10"/>
      <c r="AO129" s="10"/>
      <c r="AP129" s="10"/>
      <c r="AQ129" s="5"/>
      <c r="AR129" s="5"/>
      <c r="AS129" s="5"/>
      <c r="AT129" s="5"/>
      <c r="AU129" s="5"/>
      <c r="BE129" s="1"/>
      <c r="BG129" s="1"/>
      <c r="BH129" s="1"/>
      <c r="BI129" s="1"/>
      <c r="BJ129" s="1"/>
      <c r="BK129" s="1"/>
      <c r="BL129" s="1"/>
      <c r="BM129" s="1"/>
      <c r="BN129" s="1"/>
    </row>
    <row r="130" spans="2:66" ht="17.100000000000001" customHeight="1" x14ac:dyDescent="0.15">
      <c r="B130" s="306"/>
      <c r="C130" s="299"/>
      <c r="D130" s="298"/>
      <c r="E130" s="281" t="s">
        <v>238</v>
      </c>
      <c r="F130" s="282"/>
      <c r="G130" s="282"/>
      <c r="H130" s="283"/>
      <c r="I130" s="167"/>
      <c r="J130" s="187"/>
      <c r="K130" s="187"/>
      <c r="L130" s="187"/>
      <c r="M130" s="187"/>
      <c r="N130" s="187"/>
      <c r="O130" s="187"/>
      <c r="P130" s="187"/>
      <c r="Q130" s="188"/>
      <c r="R130" s="207"/>
      <c r="S130" s="208"/>
      <c r="T130" s="208"/>
      <c r="U130" s="208"/>
      <c r="V130" s="208"/>
      <c r="W130" s="208"/>
      <c r="X130" s="154"/>
      <c r="Y130" s="154"/>
      <c r="Z130" s="154"/>
      <c r="AA130" s="152"/>
      <c r="AB130" s="155" t="s">
        <v>88</v>
      </c>
      <c r="AC130" s="290"/>
      <c r="AE130" s="35" t="str">
        <f>+N132</f>
        <v>□</v>
      </c>
      <c r="AH130" s="42" t="str">
        <f>IF(AE130&amp;AE131&amp;AE132="■□□","◎無し",IF(AE130&amp;AE131&amp;AE132="□■□","●適合",IF(AE130&amp;AE131&amp;AE132="□□■","◆未達",IF(AE130&amp;AE131&amp;AE132="□□□","■未答","▼矛盾"))))</f>
        <v>■未答</v>
      </c>
      <c r="AI130" s="81"/>
      <c r="AL130" s="37" t="s">
        <v>61</v>
      </c>
      <c r="AM130" s="38" t="s">
        <v>161</v>
      </c>
      <c r="AN130" s="38" t="s">
        <v>63</v>
      </c>
      <c r="AO130" s="38" t="s">
        <v>64</v>
      </c>
      <c r="AP130" s="38" t="s">
        <v>136</v>
      </c>
      <c r="AQ130" s="38" t="s">
        <v>34</v>
      </c>
      <c r="AS130" s="5"/>
      <c r="AT130" s="5"/>
      <c r="AU130" s="5"/>
      <c r="BE130" s="1"/>
      <c r="BG130" s="1"/>
      <c r="BH130" s="1"/>
      <c r="BI130" s="1"/>
      <c r="BJ130" s="1"/>
      <c r="BK130" s="1"/>
      <c r="BL130" s="1"/>
      <c r="BM130" s="1"/>
      <c r="BN130" s="1"/>
    </row>
    <row r="131" spans="2:66" ht="7.5" customHeight="1" x14ac:dyDescent="0.15">
      <c r="B131" s="306"/>
      <c r="C131" s="299"/>
      <c r="D131" s="298"/>
      <c r="E131" s="298"/>
      <c r="F131" s="299"/>
      <c r="G131" s="299"/>
      <c r="H131" s="300"/>
      <c r="I131" s="98"/>
      <c r="J131" s="91"/>
      <c r="K131" s="91"/>
      <c r="L131" s="91"/>
      <c r="M131" s="91"/>
      <c r="N131" s="91"/>
      <c r="O131" s="91"/>
      <c r="P131" s="91"/>
      <c r="Q131" s="93"/>
      <c r="R131" s="95"/>
      <c r="S131" s="86"/>
      <c r="T131" s="86"/>
      <c r="U131" s="86"/>
      <c r="V131" s="86"/>
      <c r="W131" s="86"/>
      <c r="X131" s="86"/>
      <c r="Y131" s="86"/>
      <c r="Z131" s="86"/>
      <c r="AA131" s="86"/>
      <c r="AB131" s="209"/>
      <c r="AC131" s="291"/>
      <c r="AE131" s="1" t="str">
        <f>+I133</f>
        <v>□</v>
      </c>
      <c r="AL131" s="37"/>
      <c r="AM131" s="36" t="s">
        <v>3</v>
      </c>
      <c r="AN131" s="36" t="s">
        <v>4</v>
      </c>
      <c r="AO131" s="36" t="s">
        <v>5</v>
      </c>
      <c r="AP131" s="42" t="s">
        <v>35</v>
      </c>
      <c r="AQ131" s="42" t="s">
        <v>6</v>
      </c>
      <c r="AS131" s="5"/>
      <c r="AT131" s="5"/>
      <c r="AU131" s="5"/>
      <c r="BE131" s="1"/>
      <c r="BG131" s="1"/>
      <c r="BH131" s="1"/>
      <c r="BI131" s="1"/>
      <c r="BJ131" s="1"/>
      <c r="BK131" s="1"/>
      <c r="BL131" s="1"/>
      <c r="BM131" s="1"/>
      <c r="BN131" s="1"/>
    </row>
    <row r="132" spans="2:66" ht="17.100000000000001" customHeight="1" x14ac:dyDescent="0.15">
      <c r="B132" s="306"/>
      <c r="C132" s="299"/>
      <c r="D132" s="298"/>
      <c r="E132" s="298"/>
      <c r="F132" s="299"/>
      <c r="G132" s="299"/>
      <c r="H132" s="300"/>
      <c r="I132" s="109"/>
      <c r="J132" s="107"/>
      <c r="K132" s="107"/>
      <c r="L132" s="109"/>
      <c r="M132" s="107"/>
      <c r="N132" s="139" t="s">
        <v>27</v>
      </c>
      <c r="O132" s="293" t="s">
        <v>208</v>
      </c>
      <c r="P132" s="293"/>
      <c r="Q132" s="294"/>
      <c r="R132" s="274" t="s">
        <v>148</v>
      </c>
      <c r="S132" s="269"/>
      <c r="T132" s="269"/>
      <c r="U132" s="269"/>
      <c r="V132" s="139" t="s">
        <v>27</v>
      </c>
      <c r="W132" s="295" t="s">
        <v>149</v>
      </c>
      <c r="X132" s="295"/>
      <c r="Y132" s="139" t="s">
        <v>27</v>
      </c>
      <c r="Z132" s="270" t="s">
        <v>150</v>
      </c>
      <c r="AA132" s="269"/>
      <c r="AB132" s="159"/>
      <c r="AC132" s="291"/>
      <c r="AD132" s="156"/>
      <c r="AE132" s="1" t="str">
        <f>+I134</f>
        <v>□</v>
      </c>
      <c r="AH132" s="125" t="s">
        <v>151</v>
      </c>
      <c r="AJ132" s="36" t="str">
        <f>IF(V132&amp;Y132="■□","◎過分",IF(V132&amp;Y132="□■","●適合",IF(V132&amp;Y132="□□","■未答","▼矛盾")))</f>
        <v>■未答</v>
      </c>
      <c r="AS132" s="197"/>
      <c r="AT132" s="197"/>
      <c r="AU132" s="197"/>
      <c r="AV132" s="156"/>
      <c r="AW132" s="156"/>
      <c r="AX132" s="156"/>
      <c r="AY132" s="156"/>
      <c r="AZ132" s="156"/>
      <c r="BA132" s="156"/>
      <c r="BB132" s="156"/>
      <c r="BC132" s="156"/>
      <c r="BE132" s="1"/>
      <c r="BG132" s="1"/>
      <c r="BH132" s="1"/>
      <c r="BI132" s="1"/>
      <c r="BJ132" s="1"/>
      <c r="BK132" s="1"/>
      <c r="BL132" s="1"/>
      <c r="BM132" s="1"/>
      <c r="BN132" s="1"/>
    </row>
    <row r="133" spans="2:66" ht="17.100000000000001" customHeight="1" x14ac:dyDescent="0.15">
      <c r="B133" s="306"/>
      <c r="C133" s="299"/>
      <c r="D133" s="298"/>
      <c r="E133" s="298"/>
      <c r="F133" s="299"/>
      <c r="G133" s="299"/>
      <c r="H133" s="300"/>
      <c r="I133" s="139" t="s">
        <v>8</v>
      </c>
      <c r="J133" s="293" t="s">
        <v>239</v>
      </c>
      <c r="K133" s="293"/>
      <c r="L133" s="293"/>
      <c r="M133" s="293"/>
      <c r="N133" s="293"/>
      <c r="O133" s="293"/>
      <c r="P133" s="293"/>
      <c r="Q133" s="294"/>
      <c r="R133" s="201"/>
      <c r="S133" s="170"/>
      <c r="T133" s="170"/>
      <c r="U133" s="170"/>
      <c r="V133" s="170"/>
      <c r="W133" s="170"/>
      <c r="X133" s="202"/>
      <c r="Y133" s="202"/>
      <c r="Z133" s="202"/>
      <c r="AA133" s="94"/>
      <c r="AB133" s="157"/>
      <c r="AC133" s="291"/>
      <c r="AE133" s="197"/>
      <c r="AF133" s="5"/>
      <c r="AG133" s="5"/>
      <c r="AH133" s="125"/>
      <c r="AJ133" s="10"/>
      <c r="AK133" s="10"/>
      <c r="AL133" s="37"/>
      <c r="AM133" s="89"/>
      <c r="AN133" s="89"/>
      <c r="AO133" s="89"/>
      <c r="AP133" s="81"/>
      <c r="AQ133" s="81"/>
      <c r="AR133" s="5"/>
      <c r="AS133" s="5"/>
      <c r="AT133" s="5"/>
      <c r="AU133" s="5"/>
      <c r="BE133" s="1"/>
      <c r="BG133" s="1"/>
      <c r="BH133" s="1"/>
      <c r="BI133" s="1"/>
      <c r="BJ133" s="1"/>
      <c r="BK133" s="1"/>
      <c r="BL133" s="1"/>
      <c r="BM133" s="1"/>
      <c r="BN133" s="1"/>
    </row>
    <row r="134" spans="2:66" ht="17.100000000000001" customHeight="1" x14ac:dyDescent="0.15">
      <c r="B134" s="306"/>
      <c r="C134" s="299"/>
      <c r="D134" s="298"/>
      <c r="E134" s="298"/>
      <c r="F134" s="285"/>
      <c r="G134" s="285"/>
      <c r="H134" s="286"/>
      <c r="I134" s="140" t="s">
        <v>8</v>
      </c>
      <c r="J134" s="301" t="s">
        <v>240</v>
      </c>
      <c r="K134" s="301"/>
      <c r="L134" s="301"/>
      <c r="M134" s="301"/>
      <c r="N134" s="301"/>
      <c r="O134" s="301"/>
      <c r="P134" s="301"/>
      <c r="Q134" s="302"/>
      <c r="R134" s="143"/>
      <c r="S134" s="144"/>
      <c r="T134" s="144"/>
      <c r="U134" s="144"/>
      <c r="V134" s="144"/>
      <c r="W134" s="144"/>
      <c r="X134" s="144"/>
      <c r="Y134" s="144"/>
      <c r="Z134" s="144"/>
      <c r="AA134" s="144"/>
      <c r="AB134" s="160"/>
      <c r="AC134" s="291"/>
      <c r="AE134" s="197"/>
      <c r="AF134" s="5"/>
      <c r="AG134" s="5"/>
      <c r="AH134" s="10"/>
      <c r="AI134" s="10"/>
      <c r="AJ134" s="10"/>
      <c r="AK134" s="10"/>
      <c r="AL134" s="10"/>
      <c r="AM134" s="10"/>
      <c r="AN134" s="10"/>
      <c r="AO134" s="10"/>
      <c r="AP134" s="10"/>
      <c r="AQ134" s="5"/>
      <c r="AR134" s="5"/>
      <c r="AS134" s="5"/>
      <c r="AT134" s="5"/>
      <c r="AU134" s="5"/>
      <c r="BE134" s="1"/>
      <c r="BG134" s="1"/>
      <c r="BH134" s="1"/>
      <c r="BI134" s="1"/>
      <c r="BJ134" s="1"/>
      <c r="BK134" s="1"/>
      <c r="BL134" s="1"/>
      <c r="BM134" s="1"/>
      <c r="BN134" s="1"/>
    </row>
    <row r="135" spans="2:66" ht="12" customHeight="1" x14ac:dyDescent="0.15">
      <c r="B135" s="306"/>
      <c r="C135" s="299"/>
      <c r="D135" s="298"/>
      <c r="E135" s="333"/>
      <c r="F135" s="282" t="s">
        <v>241</v>
      </c>
      <c r="G135" s="282"/>
      <c r="H135" s="283"/>
      <c r="I135" s="190"/>
      <c r="J135" s="190"/>
      <c r="K135" s="190"/>
      <c r="L135" s="190"/>
      <c r="M135" s="190"/>
      <c r="N135" s="190"/>
      <c r="O135" s="190"/>
      <c r="P135" s="190"/>
      <c r="Q135" s="210"/>
      <c r="R135" s="336" t="s">
        <v>242</v>
      </c>
      <c r="S135" s="337"/>
      <c r="T135" s="337"/>
      <c r="U135" s="337"/>
      <c r="V135" s="337"/>
      <c r="W135" s="337"/>
      <c r="X135" s="337"/>
      <c r="Y135" s="337"/>
      <c r="Z135" s="337"/>
      <c r="AA135" s="337"/>
      <c r="AB135" s="338"/>
      <c r="AC135" s="291"/>
      <c r="AE135" s="35" t="str">
        <f>+I136</f>
        <v>□</v>
      </c>
      <c r="AH135" s="36" t="str">
        <f>IF(AE135&amp;AE136="■□","◎避け",IF(AE135&amp;AE136="□■","●無し",IF(AE135&amp;AE136="□□","■未答","▼矛盾")))</f>
        <v>■未答</v>
      </c>
      <c r="AI135" s="89"/>
      <c r="AL135" s="37" t="s">
        <v>30</v>
      </c>
      <c r="AM135" s="38" t="s">
        <v>42</v>
      </c>
      <c r="AN135" s="38" t="s">
        <v>32</v>
      </c>
      <c r="AO135" s="38" t="s">
        <v>33</v>
      </c>
      <c r="AP135" s="38" t="s">
        <v>34</v>
      </c>
      <c r="AQ135" s="5"/>
      <c r="AR135" s="5"/>
      <c r="AS135" s="5"/>
      <c r="AT135" s="5"/>
      <c r="AU135" s="5"/>
      <c r="BE135" s="1"/>
      <c r="BG135" s="1"/>
      <c r="BH135" s="1"/>
      <c r="BI135" s="1"/>
      <c r="BJ135" s="1"/>
      <c r="BK135" s="1"/>
      <c r="BL135" s="1"/>
      <c r="BM135" s="1"/>
      <c r="BN135" s="1"/>
    </row>
    <row r="136" spans="2:66" ht="12" customHeight="1" x14ac:dyDescent="0.15">
      <c r="B136" s="306"/>
      <c r="C136" s="299"/>
      <c r="D136" s="298"/>
      <c r="E136" s="333"/>
      <c r="F136" s="299"/>
      <c r="G136" s="299"/>
      <c r="H136" s="300"/>
      <c r="I136" s="139" t="s">
        <v>8</v>
      </c>
      <c r="J136" s="293" t="s">
        <v>243</v>
      </c>
      <c r="K136" s="293"/>
      <c r="L136" s="293"/>
      <c r="M136" s="293"/>
      <c r="N136" s="293"/>
      <c r="O136" s="293"/>
      <c r="P136" s="293"/>
      <c r="Q136" s="294"/>
      <c r="R136" s="339"/>
      <c r="S136" s="340"/>
      <c r="T136" s="340"/>
      <c r="U136" s="340"/>
      <c r="V136" s="340"/>
      <c r="W136" s="340"/>
      <c r="X136" s="340"/>
      <c r="Y136" s="340"/>
      <c r="Z136" s="340"/>
      <c r="AA136" s="340"/>
      <c r="AB136" s="341"/>
      <c r="AC136" s="291"/>
      <c r="AE136" s="1" t="str">
        <f>+I137</f>
        <v>□</v>
      </c>
      <c r="AM136" s="36" t="s">
        <v>244</v>
      </c>
      <c r="AN136" s="36" t="s">
        <v>245</v>
      </c>
      <c r="AO136" s="42" t="s">
        <v>35</v>
      </c>
      <c r="AP136" s="42" t="s">
        <v>6</v>
      </c>
      <c r="AQ136" s="5"/>
      <c r="AR136" s="5"/>
      <c r="AS136" s="5"/>
      <c r="AT136" s="5"/>
      <c r="AU136" s="5"/>
      <c r="BE136" s="1"/>
      <c r="BG136" s="1"/>
      <c r="BH136" s="1"/>
      <c r="BI136" s="1"/>
      <c r="BJ136" s="1"/>
      <c r="BK136" s="1"/>
      <c r="BL136" s="1"/>
      <c r="BM136" s="1"/>
      <c r="BN136" s="1"/>
    </row>
    <row r="137" spans="2:66" ht="12" customHeight="1" x14ac:dyDescent="0.15">
      <c r="B137" s="306"/>
      <c r="C137" s="299"/>
      <c r="D137" s="298"/>
      <c r="E137" s="333"/>
      <c r="F137" s="299"/>
      <c r="G137" s="299"/>
      <c r="H137" s="300"/>
      <c r="I137" s="139" t="s">
        <v>40</v>
      </c>
      <c r="J137" s="293" t="s">
        <v>246</v>
      </c>
      <c r="K137" s="293"/>
      <c r="L137" s="293"/>
      <c r="M137" s="293"/>
      <c r="N137" s="293"/>
      <c r="O137" s="293"/>
      <c r="P137" s="293"/>
      <c r="Q137" s="294"/>
      <c r="R137" s="339"/>
      <c r="S137" s="340"/>
      <c r="T137" s="340"/>
      <c r="U137" s="340"/>
      <c r="V137" s="340"/>
      <c r="W137" s="340"/>
      <c r="X137" s="340"/>
      <c r="Y137" s="340"/>
      <c r="Z137" s="340"/>
      <c r="AA137" s="340"/>
      <c r="AB137" s="341"/>
      <c r="AC137" s="291"/>
      <c r="AQ137" s="10"/>
      <c r="AR137" s="5"/>
      <c r="AS137" s="5"/>
      <c r="AT137" s="5"/>
      <c r="AU137" s="5"/>
      <c r="BE137" s="1"/>
      <c r="BG137" s="1"/>
      <c r="BH137" s="1"/>
      <c r="BI137" s="1"/>
      <c r="BJ137" s="1"/>
      <c r="BK137" s="1"/>
      <c r="BL137" s="1"/>
      <c r="BM137" s="1"/>
      <c r="BN137" s="1"/>
    </row>
    <row r="138" spans="2:66" ht="26.25" customHeight="1" x14ac:dyDescent="0.15">
      <c r="B138" s="306"/>
      <c r="C138" s="299"/>
      <c r="D138" s="298"/>
      <c r="E138" s="333"/>
      <c r="F138" s="285"/>
      <c r="G138" s="285"/>
      <c r="H138" s="286"/>
      <c r="I138" s="141"/>
      <c r="J138" s="141"/>
      <c r="K138" s="141"/>
      <c r="L138" s="141"/>
      <c r="M138" s="141"/>
      <c r="N138" s="141"/>
      <c r="O138" s="141"/>
      <c r="P138" s="141"/>
      <c r="Q138" s="142"/>
      <c r="R138" s="342"/>
      <c r="S138" s="343"/>
      <c r="T138" s="343"/>
      <c r="U138" s="343"/>
      <c r="V138" s="343"/>
      <c r="W138" s="343"/>
      <c r="X138" s="343"/>
      <c r="Y138" s="343"/>
      <c r="Z138" s="343"/>
      <c r="AA138" s="343"/>
      <c r="AB138" s="344"/>
      <c r="AC138" s="291"/>
      <c r="AE138" s="5"/>
      <c r="AF138" s="5"/>
      <c r="AG138" s="5"/>
      <c r="AH138" s="10"/>
      <c r="AI138" s="10"/>
      <c r="AJ138" s="10"/>
      <c r="AK138" s="10"/>
      <c r="AL138" s="37"/>
      <c r="AM138" s="89"/>
      <c r="AN138" s="89"/>
      <c r="AO138" s="89"/>
      <c r="AP138" s="81"/>
      <c r="AQ138" s="81"/>
      <c r="AR138" s="5"/>
      <c r="AS138" s="5"/>
      <c r="AT138" s="5"/>
      <c r="AU138" s="5"/>
      <c r="BE138" s="1"/>
      <c r="BG138" s="1"/>
      <c r="BH138" s="1"/>
      <c r="BI138" s="1"/>
      <c r="BJ138" s="1"/>
      <c r="BK138" s="1"/>
      <c r="BL138" s="1"/>
      <c r="BM138" s="1"/>
      <c r="BN138" s="1"/>
    </row>
    <row r="139" spans="2:66" ht="12" customHeight="1" x14ac:dyDescent="0.15">
      <c r="B139" s="306"/>
      <c r="C139" s="299"/>
      <c r="D139" s="298"/>
      <c r="E139" s="333"/>
      <c r="F139" s="282" t="s">
        <v>247</v>
      </c>
      <c r="G139" s="282"/>
      <c r="H139" s="283"/>
      <c r="I139" s="190"/>
      <c r="J139" s="190"/>
      <c r="K139" s="190"/>
      <c r="L139" s="190"/>
      <c r="M139" s="190"/>
      <c r="N139" s="190"/>
      <c r="O139" s="190"/>
      <c r="P139" s="190"/>
      <c r="Q139" s="210"/>
      <c r="R139" s="336" t="s">
        <v>242</v>
      </c>
      <c r="S139" s="337"/>
      <c r="T139" s="337"/>
      <c r="U139" s="337"/>
      <c r="V139" s="337"/>
      <c r="W139" s="337"/>
      <c r="X139" s="337"/>
      <c r="Y139" s="337"/>
      <c r="Z139" s="337"/>
      <c r="AA139" s="337"/>
      <c r="AB139" s="338"/>
      <c r="AC139" s="291"/>
      <c r="AE139" s="35" t="str">
        <f>+I140</f>
        <v>□</v>
      </c>
      <c r="AH139" s="36" t="str">
        <f>IF(AE139&amp;AE140="■□","◎避け",IF(AE139&amp;AE140="□■","●無し",IF(AE139&amp;AE140="□□","■未答","▼矛盾")))</f>
        <v>■未答</v>
      </c>
      <c r="AI139" s="89"/>
      <c r="AL139" s="37" t="s">
        <v>30</v>
      </c>
      <c r="AM139" s="38" t="s">
        <v>31</v>
      </c>
      <c r="AN139" s="38" t="s">
        <v>32</v>
      </c>
      <c r="AO139" s="38" t="s">
        <v>33</v>
      </c>
      <c r="AP139" s="38" t="s">
        <v>34</v>
      </c>
      <c r="AR139" s="5"/>
      <c r="AS139" s="5"/>
      <c r="AT139" s="5"/>
      <c r="AU139" s="5"/>
      <c r="BE139" s="1"/>
      <c r="BG139" s="1"/>
      <c r="BH139" s="1"/>
      <c r="BI139" s="1"/>
      <c r="BJ139" s="1"/>
      <c r="BK139" s="1"/>
      <c r="BL139" s="1"/>
      <c r="BM139" s="1"/>
      <c r="BN139" s="1"/>
    </row>
    <row r="140" spans="2:66" ht="12" customHeight="1" x14ac:dyDescent="0.15">
      <c r="B140" s="306"/>
      <c r="C140" s="299"/>
      <c r="D140" s="298"/>
      <c r="E140" s="333"/>
      <c r="F140" s="299"/>
      <c r="G140" s="299"/>
      <c r="H140" s="300"/>
      <c r="I140" s="139" t="s">
        <v>40</v>
      </c>
      <c r="J140" s="293" t="s">
        <v>243</v>
      </c>
      <c r="K140" s="293"/>
      <c r="L140" s="293"/>
      <c r="M140" s="293"/>
      <c r="N140" s="293"/>
      <c r="O140" s="293"/>
      <c r="P140" s="293"/>
      <c r="Q140" s="294"/>
      <c r="R140" s="339"/>
      <c r="S140" s="340"/>
      <c r="T140" s="340"/>
      <c r="U140" s="340"/>
      <c r="V140" s="340"/>
      <c r="W140" s="340"/>
      <c r="X140" s="340"/>
      <c r="Y140" s="340"/>
      <c r="Z140" s="340"/>
      <c r="AA140" s="340"/>
      <c r="AB140" s="341"/>
      <c r="AC140" s="291"/>
      <c r="AE140" s="1" t="str">
        <f>+I141</f>
        <v>□</v>
      </c>
      <c r="AM140" s="36" t="s">
        <v>244</v>
      </c>
      <c r="AN140" s="36" t="s">
        <v>245</v>
      </c>
      <c r="AO140" s="42" t="s">
        <v>35</v>
      </c>
      <c r="AP140" s="42" t="s">
        <v>6</v>
      </c>
      <c r="AR140" s="5"/>
      <c r="AS140" s="5"/>
      <c r="AT140" s="5"/>
      <c r="AU140" s="5"/>
      <c r="BE140" s="1"/>
      <c r="BG140" s="1"/>
      <c r="BH140" s="1"/>
      <c r="BI140" s="1"/>
      <c r="BJ140" s="1"/>
      <c r="BK140" s="1"/>
      <c r="BL140" s="1"/>
      <c r="BM140" s="1"/>
      <c r="BN140" s="1"/>
    </row>
    <row r="141" spans="2:66" ht="12" customHeight="1" x14ac:dyDescent="0.15">
      <c r="B141" s="306"/>
      <c r="C141" s="299"/>
      <c r="D141" s="298"/>
      <c r="E141" s="333"/>
      <c r="F141" s="299"/>
      <c r="G141" s="299"/>
      <c r="H141" s="300"/>
      <c r="I141" s="139" t="s">
        <v>40</v>
      </c>
      <c r="J141" s="293" t="s">
        <v>246</v>
      </c>
      <c r="K141" s="293"/>
      <c r="L141" s="293"/>
      <c r="M141" s="293"/>
      <c r="N141" s="293"/>
      <c r="O141" s="293"/>
      <c r="P141" s="293"/>
      <c r="Q141" s="294"/>
      <c r="R141" s="339"/>
      <c r="S141" s="340"/>
      <c r="T141" s="340"/>
      <c r="U141" s="340"/>
      <c r="V141" s="340"/>
      <c r="W141" s="340"/>
      <c r="X141" s="340"/>
      <c r="Y141" s="340"/>
      <c r="Z141" s="340"/>
      <c r="AA141" s="340"/>
      <c r="AB141" s="341"/>
      <c r="AC141" s="291"/>
      <c r="AR141" s="5"/>
      <c r="AS141" s="5"/>
      <c r="AT141" s="5"/>
      <c r="AU141" s="5"/>
      <c r="BE141" s="1"/>
      <c r="BG141" s="1"/>
      <c r="BH141" s="1"/>
      <c r="BI141" s="1"/>
      <c r="BJ141" s="1"/>
      <c r="BK141" s="1"/>
      <c r="BL141" s="1"/>
      <c r="BM141" s="1"/>
      <c r="BN141" s="1"/>
    </row>
    <row r="142" spans="2:66" ht="19.5" customHeight="1" x14ac:dyDescent="0.15">
      <c r="B142" s="369"/>
      <c r="C142" s="285"/>
      <c r="D142" s="284"/>
      <c r="E142" s="335"/>
      <c r="F142" s="285"/>
      <c r="G142" s="285"/>
      <c r="H142" s="286"/>
      <c r="I142" s="141"/>
      <c r="J142" s="141"/>
      <c r="K142" s="141"/>
      <c r="L142" s="141"/>
      <c r="M142" s="141"/>
      <c r="N142" s="141"/>
      <c r="O142" s="141"/>
      <c r="P142" s="141"/>
      <c r="Q142" s="142"/>
      <c r="R142" s="342"/>
      <c r="S142" s="343"/>
      <c r="T142" s="343"/>
      <c r="U142" s="343"/>
      <c r="V142" s="343"/>
      <c r="W142" s="343"/>
      <c r="X142" s="343"/>
      <c r="Y142" s="343"/>
      <c r="Z142" s="343"/>
      <c r="AA142" s="343"/>
      <c r="AB142" s="344"/>
      <c r="AC142" s="292"/>
      <c r="AE142" s="5"/>
      <c r="AF142" s="5"/>
      <c r="AG142" s="5"/>
      <c r="AH142" s="10"/>
      <c r="AI142" s="10"/>
      <c r="AJ142" s="10"/>
      <c r="AK142" s="10"/>
      <c r="AL142" s="10"/>
      <c r="AM142" s="10"/>
      <c r="AN142" s="10"/>
      <c r="AO142" s="10"/>
      <c r="AP142" s="10"/>
      <c r="AQ142" s="5"/>
      <c r="AR142" s="5"/>
      <c r="AS142" s="5"/>
      <c r="AT142" s="5"/>
      <c r="AU142" s="5"/>
      <c r="BE142" s="1"/>
      <c r="BG142" s="1"/>
      <c r="BH142" s="1"/>
      <c r="BI142" s="1"/>
      <c r="BJ142" s="1"/>
      <c r="BK142" s="1"/>
      <c r="BL142" s="1"/>
      <c r="BM142" s="1"/>
      <c r="BN142" s="1"/>
    </row>
    <row r="143" spans="2:66" ht="17.25" customHeight="1" x14ac:dyDescent="0.15">
      <c r="B143" s="306" t="s">
        <v>248</v>
      </c>
      <c r="C143" s="329"/>
      <c r="D143" s="320" t="s">
        <v>249</v>
      </c>
      <c r="E143" s="321"/>
      <c r="F143" s="321"/>
      <c r="G143" s="321"/>
      <c r="H143" s="322"/>
      <c r="I143" s="98"/>
      <c r="J143" s="91"/>
      <c r="K143" s="91"/>
      <c r="L143" s="91"/>
      <c r="M143" s="91"/>
      <c r="N143" s="91"/>
      <c r="O143" s="91"/>
      <c r="P143" s="91"/>
      <c r="Q143" s="93"/>
      <c r="R143" s="95"/>
      <c r="S143" s="86"/>
      <c r="T143" s="86"/>
      <c r="U143" s="86"/>
      <c r="V143" s="86"/>
      <c r="W143" s="86"/>
      <c r="X143" s="86"/>
      <c r="Y143" s="86"/>
      <c r="Z143" s="86"/>
      <c r="AA143" s="86"/>
      <c r="AB143" s="172" t="s">
        <v>88</v>
      </c>
      <c r="AC143" s="292"/>
      <c r="AE143" s="35" t="str">
        <f>+I146</f>
        <v>□</v>
      </c>
      <c r="AH143" s="42" t="str">
        <f>IF(AE143&amp;AE144&amp;AE145="■□□","◎無し",IF(AE143&amp;AE144&amp;AE145="□■□","●適合",IF(AE143&amp;AE144&amp;AE145="□□■","◆未達",IF(AE143&amp;AE144&amp;AE145="□□□","■未答","▼矛盾"))))</f>
        <v>■未答</v>
      </c>
      <c r="AI143" s="81"/>
      <c r="AL143" s="37" t="s">
        <v>61</v>
      </c>
      <c r="AM143" s="38" t="s">
        <v>161</v>
      </c>
      <c r="AN143" s="38" t="s">
        <v>63</v>
      </c>
      <c r="AO143" s="38" t="s">
        <v>162</v>
      </c>
      <c r="AP143" s="38" t="s">
        <v>65</v>
      </c>
      <c r="AQ143" s="38" t="s">
        <v>34</v>
      </c>
      <c r="AS143" s="5"/>
      <c r="AT143" s="5"/>
      <c r="AU143" s="5"/>
      <c r="BE143" s="1"/>
      <c r="BG143" s="1"/>
      <c r="BH143" s="1"/>
      <c r="BI143" s="1"/>
      <c r="BJ143" s="1"/>
      <c r="BK143" s="1"/>
      <c r="BL143" s="1"/>
      <c r="BM143" s="1"/>
      <c r="BN143" s="1"/>
    </row>
    <row r="144" spans="2:66" ht="7.5" customHeight="1" x14ac:dyDescent="0.15">
      <c r="B144" s="306"/>
      <c r="C144" s="329"/>
      <c r="D144" s="320"/>
      <c r="E144" s="321"/>
      <c r="F144" s="321"/>
      <c r="G144" s="321"/>
      <c r="H144" s="322"/>
      <c r="I144" s="98"/>
      <c r="J144" s="91"/>
      <c r="K144" s="91"/>
      <c r="L144" s="91"/>
      <c r="M144" s="91"/>
      <c r="N144" s="91"/>
      <c r="O144" s="91"/>
      <c r="P144" s="91"/>
      <c r="Q144" s="93"/>
      <c r="R144" s="95"/>
      <c r="S144" s="86"/>
      <c r="T144" s="86"/>
      <c r="U144" s="86"/>
      <c r="V144" s="86"/>
      <c r="W144" s="86"/>
      <c r="X144" s="86"/>
      <c r="Y144" s="86"/>
      <c r="Z144" s="86"/>
      <c r="AA144" s="86"/>
      <c r="AB144" s="209"/>
      <c r="AC144" s="332"/>
      <c r="AE144" s="1" t="str">
        <f>+I148</f>
        <v>□</v>
      </c>
      <c r="AL144" s="37"/>
      <c r="AM144" s="36" t="s">
        <v>3</v>
      </c>
      <c r="AN144" s="36" t="s">
        <v>4</v>
      </c>
      <c r="AO144" s="36" t="s">
        <v>5</v>
      </c>
      <c r="AP144" s="42" t="s">
        <v>35</v>
      </c>
      <c r="AQ144" s="42" t="s">
        <v>6</v>
      </c>
      <c r="AS144" s="5"/>
      <c r="AT144" s="5"/>
      <c r="AU144" s="5"/>
      <c r="BE144" s="1"/>
      <c r="BG144" s="1"/>
      <c r="BH144" s="1"/>
      <c r="BI144" s="1"/>
      <c r="BJ144" s="1"/>
      <c r="BK144" s="1"/>
      <c r="BL144" s="1"/>
      <c r="BM144" s="1"/>
      <c r="BN144" s="1"/>
    </row>
    <row r="145" spans="2:66" ht="18" customHeight="1" x14ac:dyDescent="0.15">
      <c r="B145" s="306"/>
      <c r="C145" s="329"/>
      <c r="D145" s="320"/>
      <c r="E145" s="321"/>
      <c r="F145" s="321"/>
      <c r="G145" s="321"/>
      <c r="H145" s="322"/>
      <c r="I145" s="98"/>
      <c r="J145" s="91"/>
      <c r="K145" s="91"/>
      <c r="L145" s="91"/>
      <c r="M145" s="91"/>
      <c r="N145" s="91"/>
      <c r="O145" s="91"/>
      <c r="P145" s="91"/>
      <c r="Q145" s="93"/>
      <c r="R145" s="80" t="s">
        <v>27</v>
      </c>
      <c r="S145" s="267" t="s">
        <v>250</v>
      </c>
      <c r="T145" s="267"/>
      <c r="U145" s="267"/>
      <c r="V145" s="267"/>
      <c r="W145" s="267"/>
      <c r="X145" s="267"/>
      <c r="Y145" s="267"/>
      <c r="Z145" s="267"/>
      <c r="AA145" s="267"/>
      <c r="AB145" s="268"/>
      <c r="AC145" s="332"/>
      <c r="AE145" s="1" t="str">
        <f>+I149</f>
        <v>□</v>
      </c>
      <c r="AS145" s="5"/>
      <c r="AT145" s="5"/>
      <c r="AU145" s="5"/>
      <c r="BE145" s="1"/>
      <c r="BG145" s="1"/>
      <c r="BH145" s="1"/>
      <c r="BI145" s="1"/>
      <c r="BJ145" s="1"/>
      <c r="BK145" s="1"/>
      <c r="BL145" s="1"/>
      <c r="BM145" s="1"/>
      <c r="BN145" s="1"/>
    </row>
    <row r="146" spans="2:66" ht="18" customHeight="1" x14ac:dyDescent="0.15">
      <c r="B146" s="306"/>
      <c r="C146" s="329"/>
      <c r="D146" s="320"/>
      <c r="E146" s="321"/>
      <c r="F146" s="321"/>
      <c r="G146" s="321"/>
      <c r="H146" s="322"/>
      <c r="I146" s="118" t="s">
        <v>8</v>
      </c>
      <c r="J146" s="37" t="s">
        <v>251</v>
      </c>
      <c r="K146" s="37"/>
      <c r="L146" s="37"/>
      <c r="M146" s="37"/>
      <c r="N146" s="37"/>
      <c r="O146" s="37"/>
      <c r="P146" s="37"/>
      <c r="Q146" s="84"/>
      <c r="R146" s="80" t="s">
        <v>50</v>
      </c>
      <c r="S146" s="269" t="s">
        <v>252</v>
      </c>
      <c r="T146" s="269"/>
      <c r="U146" s="269"/>
      <c r="V146" s="269"/>
      <c r="W146" s="269"/>
      <c r="X146" s="269"/>
      <c r="Y146" s="269"/>
      <c r="Z146" s="269"/>
      <c r="AA146" s="269"/>
      <c r="AB146" s="270"/>
      <c r="AC146" s="332"/>
      <c r="AS146" s="5"/>
      <c r="AT146" s="5"/>
      <c r="AU146" s="5"/>
      <c r="BE146" s="1"/>
      <c r="BG146" s="1"/>
      <c r="BH146" s="1"/>
      <c r="BI146" s="1"/>
      <c r="BJ146" s="1"/>
      <c r="BK146" s="1"/>
      <c r="BL146" s="1"/>
      <c r="BM146" s="1"/>
      <c r="BN146" s="1"/>
    </row>
    <row r="147" spans="2:66" ht="17.25" customHeight="1" x14ac:dyDescent="0.15">
      <c r="B147" s="306"/>
      <c r="C147" s="329"/>
      <c r="D147" s="320"/>
      <c r="E147" s="321"/>
      <c r="F147" s="321"/>
      <c r="G147" s="321"/>
      <c r="H147" s="322"/>
      <c r="I147" s="98"/>
      <c r="J147" s="37"/>
      <c r="K147" s="37"/>
      <c r="L147" s="37"/>
      <c r="M147" s="37"/>
      <c r="N147" s="37"/>
      <c r="O147" s="37"/>
      <c r="P147" s="37"/>
      <c r="Q147" s="84"/>
      <c r="R147" s="85"/>
      <c r="S147" s="269"/>
      <c r="T147" s="269"/>
      <c r="U147" s="269"/>
      <c r="V147" s="269"/>
      <c r="W147" s="269"/>
      <c r="X147" s="269"/>
      <c r="Y147" s="269"/>
      <c r="Z147" s="269"/>
      <c r="AA147" s="269"/>
      <c r="AB147" s="270"/>
      <c r="AC147" s="332"/>
      <c r="AE147" s="5"/>
      <c r="AF147" s="5"/>
      <c r="AG147" s="5"/>
      <c r="AH147" s="10"/>
      <c r="AI147" s="10"/>
      <c r="AJ147" s="10"/>
      <c r="AK147" s="10"/>
      <c r="AL147" s="10"/>
      <c r="AM147" s="10"/>
      <c r="AN147" s="10"/>
      <c r="AO147" s="10"/>
      <c r="AP147" s="10"/>
      <c r="AQ147" s="5"/>
      <c r="AR147" s="5"/>
      <c r="AS147" s="5"/>
      <c r="AT147" s="5"/>
      <c r="AU147" s="5"/>
      <c r="BE147" s="1"/>
      <c r="BG147" s="1"/>
      <c r="BH147" s="1"/>
      <c r="BI147" s="1"/>
      <c r="BJ147" s="1"/>
      <c r="BK147" s="1"/>
      <c r="BL147" s="1"/>
      <c r="BM147" s="1"/>
      <c r="BN147" s="1"/>
    </row>
    <row r="148" spans="2:66" ht="20.100000000000001" customHeight="1" x14ac:dyDescent="0.15">
      <c r="B148" s="306"/>
      <c r="C148" s="329"/>
      <c r="D148" s="333"/>
      <c r="E148" s="271" t="s">
        <v>253</v>
      </c>
      <c r="F148" s="272"/>
      <c r="G148" s="272"/>
      <c r="H148" s="273"/>
      <c r="I148" s="118" t="s">
        <v>27</v>
      </c>
      <c r="J148" s="37" t="s">
        <v>182</v>
      </c>
      <c r="K148" s="37"/>
      <c r="L148" s="37"/>
      <c r="M148" s="37"/>
      <c r="N148" s="37"/>
      <c r="O148" s="37"/>
      <c r="P148" s="37"/>
      <c r="Q148" s="84"/>
      <c r="R148" s="274" t="s">
        <v>183</v>
      </c>
      <c r="S148" s="269"/>
      <c r="T148" s="269"/>
      <c r="U148" s="269"/>
      <c r="V148" s="269"/>
      <c r="W148" s="269"/>
      <c r="X148" s="269"/>
      <c r="Y148" s="275"/>
      <c r="Z148" s="275"/>
      <c r="AA148" s="94" t="s">
        <v>152</v>
      </c>
      <c r="AB148" s="157"/>
      <c r="AC148" s="332"/>
      <c r="AE148" s="5"/>
      <c r="AF148" s="5"/>
      <c r="AG148" s="5"/>
      <c r="AH148" s="126" t="s">
        <v>184</v>
      </c>
      <c r="AJ148" s="42" t="str">
        <f>IF(Y148&gt;0,IF(Y148&lt;650,"腰1100",IF(Y148&gt;=1100,"基準なし","床1100")),"■未答")</f>
        <v>■未答</v>
      </c>
      <c r="AK148" s="10"/>
      <c r="AL148" s="37"/>
      <c r="AM148" s="10"/>
      <c r="AN148" s="10"/>
      <c r="AO148" s="10"/>
      <c r="AP148" s="10"/>
      <c r="AQ148" s="5"/>
      <c r="AR148" s="5"/>
      <c r="AS148" s="5"/>
      <c r="AT148" s="5"/>
      <c r="AU148" s="5"/>
      <c r="BE148" s="1"/>
      <c r="BG148" s="1"/>
      <c r="BH148" s="1"/>
      <c r="BI148" s="1"/>
      <c r="BJ148" s="1"/>
      <c r="BK148" s="1"/>
      <c r="BL148" s="1"/>
      <c r="BM148" s="1"/>
      <c r="BN148" s="1"/>
    </row>
    <row r="149" spans="2:66" ht="20.100000000000001" customHeight="1" x14ac:dyDescent="0.15">
      <c r="B149" s="306"/>
      <c r="C149" s="329"/>
      <c r="D149" s="333"/>
      <c r="E149" s="271"/>
      <c r="F149" s="272"/>
      <c r="G149" s="272"/>
      <c r="H149" s="273"/>
      <c r="I149" s="118" t="s">
        <v>50</v>
      </c>
      <c r="J149" s="37" t="s">
        <v>186</v>
      </c>
      <c r="K149" s="37"/>
      <c r="L149" s="37"/>
      <c r="M149" s="37"/>
      <c r="N149" s="37"/>
      <c r="O149" s="37"/>
      <c r="P149" s="37"/>
      <c r="Q149" s="84"/>
      <c r="R149" s="274" t="s">
        <v>187</v>
      </c>
      <c r="S149" s="269"/>
      <c r="T149" s="269"/>
      <c r="U149" s="269"/>
      <c r="V149" s="269"/>
      <c r="W149" s="269"/>
      <c r="X149" s="269"/>
      <c r="Y149" s="275"/>
      <c r="Z149" s="275"/>
      <c r="AA149" s="94" t="s">
        <v>152</v>
      </c>
      <c r="AB149" s="157"/>
      <c r="AC149" s="332"/>
      <c r="AE149" s="5"/>
      <c r="AF149" s="5"/>
      <c r="AG149" s="5"/>
      <c r="AH149" s="126" t="s">
        <v>188</v>
      </c>
      <c r="AJ149" s="42" t="str">
        <f>IF(Y149&gt;0,IF(Y148&lt;650,IF(Y149&lt;1100,"◆未達","●適合"),IF(Y148&gt;=1100,"基準なし","◎不問")),"■未答")</f>
        <v>■未答</v>
      </c>
      <c r="AK149" s="10"/>
      <c r="AL149" s="10"/>
      <c r="AM149" s="89"/>
      <c r="AN149" s="89"/>
      <c r="AO149" s="81"/>
      <c r="AP149" s="81"/>
      <c r="AQ149" s="5"/>
      <c r="AR149" s="5"/>
      <c r="AS149" s="5"/>
      <c r="AT149" s="5"/>
      <c r="AU149" s="5"/>
      <c r="BE149" s="1"/>
      <c r="BG149" s="1"/>
      <c r="BH149" s="1"/>
      <c r="BI149" s="1"/>
      <c r="BJ149" s="1"/>
      <c r="BK149" s="1"/>
      <c r="BL149" s="1"/>
      <c r="BM149" s="1"/>
      <c r="BN149" s="1"/>
    </row>
    <row r="150" spans="2:66" ht="20.100000000000001" customHeight="1" x14ac:dyDescent="0.15">
      <c r="B150" s="306"/>
      <c r="C150" s="329"/>
      <c r="D150" s="333"/>
      <c r="E150" s="271"/>
      <c r="F150" s="272"/>
      <c r="G150" s="272"/>
      <c r="H150" s="273"/>
      <c r="I150" s="37"/>
      <c r="J150" s="37"/>
      <c r="K150" s="37"/>
      <c r="L150" s="37"/>
      <c r="M150" s="37"/>
      <c r="N150" s="37"/>
      <c r="O150" s="37"/>
      <c r="P150" s="37"/>
      <c r="Q150" s="84"/>
      <c r="R150" s="121" t="s">
        <v>189</v>
      </c>
      <c r="S150" s="94"/>
      <c r="T150" s="94"/>
      <c r="U150" s="94"/>
      <c r="V150" s="94"/>
      <c r="W150" s="94"/>
      <c r="X150" s="94"/>
      <c r="Y150" s="275"/>
      <c r="Z150" s="275"/>
      <c r="AA150" s="94" t="s">
        <v>102</v>
      </c>
      <c r="AB150" s="157"/>
      <c r="AC150" s="332"/>
      <c r="AE150" s="5"/>
      <c r="AF150" s="5"/>
      <c r="AG150" s="5"/>
      <c r="AH150" s="126" t="s">
        <v>190</v>
      </c>
      <c r="AJ150" s="42" t="str">
        <f>IF(Y148&gt;0,IF(Y148&gt;=300,IF(Y148&lt;650,"◎不問",IF(Y148&lt;1100,IF(Y150&lt;1100,"◆未達","●適合"),"基準なし")),IF(Y150&lt;1100,"◆未達","●適合")),"■未答")</f>
        <v>■未答</v>
      </c>
      <c r="AK150" s="10"/>
      <c r="AL150" s="10"/>
      <c r="AM150" s="10"/>
      <c r="AN150" s="10"/>
      <c r="AO150" s="10"/>
      <c r="AP150" s="10"/>
      <c r="AQ150" s="5"/>
      <c r="AR150" s="5"/>
      <c r="AS150" s="5"/>
      <c r="AT150" s="5"/>
      <c r="AU150" s="5"/>
      <c r="BE150" s="1"/>
      <c r="BG150" s="1"/>
      <c r="BH150" s="1"/>
      <c r="BI150" s="1"/>
      <c r="BJ150" s="1"/>
      <c r="BK150" s="1"/>
      <c r="BL150" s="1"/>
      <c r="BM150" s="1"/>
      <c r="BN150" s="1"/>
    </row>
    <row r="151" spans="2:66" ht="20.100000000000001" customHeight="1" x14ac:dyDescent="0.15">
      <c r="B151" s="306"/>
      <c r="C151" s="329"/>
      <c r="D151" s="333"/>
      <c r="E151" s="271" t="s">
        <v>254</v>
      </c>
      <c r="F151" s="272"/>
      <c r="G151" s="272"/>
      <c r="H151" s="273"/>
      <c r="I151" s="98"/>
      <c r="J151" s="99"/>
      <c r="K151" s="99"/>
      <c r="L151" s="37"/>
      <c r="M151" s="37"/>
      <c r="N151" s="37"/>
      <c r="O151" s="37"/>
      <c r="P151" s="37"/>
      <c r="Q151" s="84"/>
      <c r="R151" s="95"/>
      <c r="S151" s="86"/>
      <c r="T151" s="86"/>
      <c r="U151" s="86"/>
      <c r="V151" s="86"/>
      <c r="W151" s="86"/>
      <c r="X151" s="86"/>
      <c r="Y151" s="86"/>
      <c r="Z151" s="86"/>
      <c r="AA151" s="86"/>
      <c r="AB151" s="86"/>
      <c r="AC151" s="332"/>
      <c r="AE151" s="5"/>
      <c r="AF151" s="5"/>
      <c r="AG151" s="5"/>
      <c r="AK151" s="10"/>
      <c r="AL151" s="37"/>
      <c r="AM151" s="10"/>
      <c r="AN151" s="10"/>
      <c r="AO151" s="10"/>
      <c r="AP151" s="10"/>
      <c r="AQ151" s="5"/>
      <c r="AR151" s="5"/>
      <c r="AS151" s="5"/>
      <c r="AT151" s="5"/>
      <c r="AU151" s="5"/>
      <c r="BE151" s="1"/>
      <c r="BG151" s="1"/>
      <c r="BH151" s="1"/>
      <c r="BI151" s="1"/>
      <c r="BJ151" s="1"/>
      <c r="BK151" s="1"/>
      <c r="BL151" s="1"/>
      <c r="BM151" s="1"/>
      <c r="BN151" s="1"/>
    </row>
    <row r="152" spans="2:66" ht="20.100000000000001" customHeight="1" x14ac:dyDescent="0.15">
      <c r="B152" s="306"/>
      <c r="C152" s="329"/>
      <c r="D152" s="333"/>
      <c r="E152" s="271"/>
      <c r="F152" s="272"/>
      <c r="G152" s="272"/>
      <c r="H152" s="273"/>
      <c r="I152" s="98"/>
      <c r="J152" s="99"/>
      <c r="K152" s="99"/>
      <c r="L152" s="37"/>
      <c r="M152" s="37"/>
      <c r="N152" s="37"/>
      <c r="O152" s="37"/>
      <c r="P152" s="37"/>
      <c r="Q152" s="84"/>
      <c r="R152" s="279" t="s">
        <v>194</v>
      </c>
      <c r="S152" s="267"/>
      <c r="T152" s="267"/>
      <c r="U152" s="267"/>
      <c r="V152" s="267"/>
      <c r="W152" s="267"/>
      <c r="X152" s="267"/>
      <c r="Y152" s="275"/>
      <c r="Z152" s="275"/>
      <c r="AA152" s="86" t="s">
        <v>102</v>
      </c>
      <c r="AB152" s="86"/>
      <c r="AC152" s="332"/>
      <c r="AE152" s="5"/>
      <c r="AF152" s="5"/>
      <c r="AG152" s="5"/>
      <c r="AH152" s="126" t="s">
        <v>195</v>
      </c>
      <c r="AJ152" s="42" t="str">
        <f>IF(Y152&gt;0,IF(Y152&gt;110,"◆未達","●適合"),"■未答")</f>
        <v>■未答</v>
      </c>
      <c r="AK152" s="10"/>
      <c r="AL152" s="10"/>
      <c r="AM152" s="89"/>
      <c r="AN152" s="89"/>
      <c r="AO152" s="81"/>
      <c r="AP152" s="81"/>
      <c r="AQ152" s="5"/>
      <c r="AR152" s="5"/>
      <c r="AS152" s="5"/>
      <c r="AT152" s="5"/>
      <c r="AU152" s="5"/>
      <c r="BE152" s="1"/>
      <c r="BG152" s="1"/>
      <c r="BH152" s="1"/>
      <c r="BI152" s="1"/>
      <c r="BJ152" s="1"/>
      <c r="BK152" s="1"/>
      <c r="BL152" s="1"/>
      <c r="BM152" s="1"/>
      <c r="BN152" s="1"/>
    </row>
    <row r="153" spans="2:66" ht="20.100000000000001" customHeight="1" thickBot="1" x14ac:dyDescent="0.2">
      <c r="B153" s="330"/>
      <c r="C153" s="331"/>
      <c r="D153" s="334"/>
      <c r="E153" s="276"/>
      <c r="F153" s="277"/>
      <c r="G153" s="277"/>
      <c r="H153" s="278"/>
      <c r="I153" s="211"/>
      <c r="J153" s="212"/>
      <c r="K153" s="212"/>
      <c r="L153" s="130"/>
      <c r="M153" s="130"/>
      <c r="N153" s="130"/>
      <c r="O153" s="130"/>
      <c r="P153" s="130"/>
      <c r="Q153" s="131"/>
      <c r="R153" s="133"/>
      <c r="S153" s="133"/>
      <c r="T153" s="133"/>
      <c r="U153" s="133"/>
      <c r="V153" s="133"/>
      <c r="W153" s="133"/>
      <c r="X153" s="133"/>
      <c r="Y153" s="133"/>
      <c r="Z153" s="133"/>
      <c r="AA153" s="133"/>
      <c r="AB153" s="133"/>
      <c r="AC153" s="332"/>
      <c r="AE153" s="5"/>
      <c r="AF153" s="5"/>
      <c r="AG153" s="5"/>
      <c r="AH153" s="10"/>
      <c r="AI153" s="10"/>
      <c r="AJ153" s="10"/>
      <c r="AK153" s="10"/>
      <c r="AL153" s="10"/>
      <c r="AM153" s="10"/>
      <c r="AN153" s="10"/>
      <c r="AO153" s="10"/>
      <c r="AP153" s="10"/>
      <c r="AQ153" s="5"/>
      <c r="AR153" s="5"/>
      <c r="AS153" s="5"/>
      <c r="AT153" s="5"/>
      <c r="AU153" s="5"/>
      <c r="BE153" s="1"/>
      <c r="BG153" s="1"/>
      <c r="BH153" s="1"/>
      <c r="BI153" s="1"/>
      <c r="BJ153" s="1"/>
      <c r="BK153" s="1"/>
      <c r="BL153" s="1"/>
      <c r="BM153" s="1"/>
      <c r="BN153" s="1"/>
    </row>
    <row r="154" spans="2:66" ht="17.100000000000001" customHeight="1" x14ac:dyDescent="0.15">
      <c r="B154" s="304" t="s">
        <v>255</v>
      </c>
      <c r="C154" s="305"/>
      <c r="D154" s="312" t="s">
        <v>256</v>
      </c>
      <c r="E154" s="312"/>
      <c r="F154" s="312"/>
      <c r="G154" s="312"/>
      <c r="H154" s="313"/>
      <c r="I154" s="161" t="s">
        <v>8</v>
      </c>
      <c r="J154" s="75" t="s">
        <v>257</v>
      </c>
      <c r="K154" s="135"/>
      <c r="L154" s="135"/>
      <c r="M154" s="135"/>
      <c r="N154" s="135"/>
      <c r="O154" s="135"/>
      <c r="P154" s="135"/>
      <c r="Q154" s="136"/>
      <c r="R154" s="137"/>
      <c r="S154" s="138"/>
      <c r="T154" s="138"/>
      <c r="U154" s="138"/>
      <c r="V154" s="138"/>
      <c r="W154" s="138"/>
      <c r="X154" s="138"/>
      <c r="Y154" s="138"/>
      <c r="Z154" s="138"/>
      <c r="AA154" s="138"/>
      <c r="AB154" s="138"/>
      <c r="AC154" s="323"/>
      <c r="AE154" s="35" t="str">
        <f>+I154</f>
        <v>□</v>
      </c>
      <c r="AH154" s="42" t="str">
        <f>IF(AE154&amp;AE155&amp;AE156&amp;AE157="■□□□","◎無し",IF(AE154&amp;AE155&amp;AE156&amp;AE157="□■□□","●適合",IF(AE154&amp;AE155&amp;AE156&amp;AE157="□□■□","◆未達",IF(AE154&amp;AE155&amp;AE156&amp;AE157="□□□■","◆未達",IF(AE154&amp;AE155&amp;AE156&amp;AE157="□□□□","■未答","▼矛盾")))))</f>
        <v>■未答</v>
      </c>
      <c r="AI154" s="81"/>
      <c r="AL154" s="37" t="s">
        <v>89</v>
      </c>
      <c r="AM154" s="117" t="s">
        <v>90</v>
      </c>
      <c r="AN154" s="117" t="s">
        <v>91</v>
      </c>
      <c r="AO154" s="117" t="s">
        <v>166</v>
      </c>
      <c r="AP154" s="117" t="s">
        <v>167</v>
      </c>
      <c r="AQ154" s="117" t="s">
        <v>94</v>
      </c>
      <c r="AR154" s="117" t="s">
        <v>34</v>
      </c>
      <c r="BE154" s="1"/>
      <c r="BG154" s="1"/>
      <c r="BH154" s="1"/>
      <c r="BI154" s="1"/>
      <c r="BJ154" s="1"/>
      <c r="BK154" s="1"/>
      <c r="BL154" s="1"/>
      <c r="BM154" s="1"/>
      <c r="BN154" s="1"/>
    </row>
    <row r="155" spans="2:66" ht="17.100000000000001" customHeight="1" x14ac:dyDescent="0.15">
      <c r="B155" s="306"/>
      <c r="C155" s="307"/>
      <c r="D155" s="299"/>
      <c r="E155" s="299"/>
      <c r="F155" s="299"/>
      <c r="G155" s="299"/>
      <c r="H155" s="300"/>
      <c r="I155" s="140" t="s">
        <v>8</v>
      </c>
      <c r="J155" s="301" t="s">
        <v>258</v>
      </c>
      <c r="K155" s="301"/>
      <c r="L155" s="140" t="s">
        <v>50</v>
      </c>
      <c r="M155" s="301" t="s">
        <v>259</v>
      </c>
      <c r="N155" s="301"/>
      <c r="O155" s="140" t="s">
        <v>40</v>
      </c>
      <c r="P155" s="301" t="s">
        <v>28</v>
      </c>
      <c r="Q155" s="302"/>
      <c r="R155" s="121"/>
      <c r="S155" s="94"/>
      <c r="T155" s="94"/>
      <c r="U155" s="94"/>
      <c r="V155" s="94"/>
      <c r="W155" s="94"/>
      <c r="X155" s="94"/>
      <c r="Y155" s="94"/>
      <c r="Z155" s="94"/>
      <c r="AA155" s="94"/>
      <c r="AB155" s="94"/>
      <c r="AC155" s="292"/>
      <c r="AE155" s="1" t="str">
        <f>+I155</f>
        <v>□</v>
      </c>
      <c r="AL155" s="37"/>
      <c r="AM155" s="36" t="s">
        <v>3</v>
      </c>
      <c r="AN155" s="36" t="s">
        <v>4</v>
      </c>
      <c r="AO155" s="36" t="s">
        <v>260</v>
      </c>
      <c r="AP155" s="36" t="s">
        <v>5</v>
      </c>
      <c r="AQ155" s="42" t="s">
        <v>35</v>
      </c>
      <c r="AR155" s="42" t="s">
        <v>6</v>
      </c>
      <c r="BE155" s="1"/>
      <c r="BG155" s="1"/>
      <c r="BH155" s="1"/>
      <c r="BI155" s="1"/>
      <c r="BJ155" s="1"/>
      <c r="BK155" s="1"/>
      <c r="BL155" s="1"/>
      <c r="BM155" s="1"/>
      <c r="BN155" s="1"/>
    </row>
    <row r="156" spans="2:66" ht="21.95" customHeight="1" x14ac:dyDescent="0.15">
      <c r="B156" s="308"/>
      <c r="C156" s="309"/>
      <c r="D156" s="281" t="s">
        <v>261</v>
      </c>
      <c r="E156" s="282"/>
      <c r="F156" s="282"/>
      <c r="G156" s="282"/>
      <c r="H156" s="283"/>
      <c r="I156" s="186"/>
      <c r="J156" s="187"/>
      <c r="K156" s="187"/>
      <c r="L156" s="186"/>
      <c r="M156" s="187"/>
      <c r="N156" s="189" t="s">
        <v>50</v>
      </c>
      <c r="O156" s="287" t="s">
        <v>208</v>
      </c>
      <c r="P156" s="287"/>
      <c r="Q156" s="324"/>
      <c r="R156" s="110" t="s">
        <v>50</v>
      </c>
      <c r="S156" s="325" t="s">
        <v>262</v>
      </c>
      <c r="T156" s="325"/>
      <c r="U156" s="325"/>
      <c r="V156" s="325"/>
      <c r="W156" s="325"/>
      <c r="X156" s="325"/>
      <c r="Y156" s="325"/>
      <c r="Z156" s="325"/>
      <c r="AA156" s="325"/>
      <c r="AB156" s="326"/>
      <c r="AC156" s="290"/>
      <c r="AE156" s="1" t="str">
        <f>+L155</f>
        <v>□</v>
      </c>
      <c r="BE156" s="1"/>
      <c r="BG156" s="1"/>
      <c r="BH156" s="1"/>
      <c r="BI156" s="1"/>
      <c r="BJ156" s="1"/>
      <c r="BK156" s="1"/>
      <c r="BL156" s="1"/>
      <c r="BM156" s="1"/>
      <c r="BN156" s="1"/>
    </row>
    <row r="157" spans="2:66" ht="21.95" customHeight="1" x14ac:dyDescent="0.15">
      <c r="B157" s="308"/>
      <c r="C157" s="309"/>
      <c r="D157" s="298"/>
      <c r="E157" s="299"/>
      <c r="F157" s="299"/>
      <c r="G157" s="299"/>
      <c r="H157" s="300"/>
      <c r="I157" s="140" t="s">
        <v>40</v>
      </c>
      <c r="J157" s="301" t="s">
        <v>26</v>
      </c>
      <c r="K157" s="301"/>
      <c r="L157" s="140" t="s">
        <v>50</v>
      </c>
      <c r="M157" s="301" t="s">
        <v>28</v>
      </c>
      <c r="N157" s="301"/>
      <c r="O157" s="301"/>
      <c r="P157" s="141"/>
      <c r="Q157" s="142"/>
      <c r="R157" s="80" t="s">
        <v>27</v>
      </c>
      <c r="S157" s="327" t="s">
        <v>263</v>
      </c>
      <c r="T157" s="327"/>
      <c r="U157" s="327"/>
      <c r="V157" s="327"/>
      <c r="W157" s="327"/>
      <c r="X157" s="327"/>
      <c r="Y157" s="327"/>
      <c r="Z157" s="327"/>
      <c r="AA157" s="327"/>
      <c r="AB157" s="328"/>
      <c r="AC157" s="292"/>
      <c r="AE157" s="1" t="str">
        <f>+O155</f>
        <v>□</v>
      </c>
      <c r="BE157" s="1"/>
      <c r="BG157" s="1"/>
      <c r="BH157" s="1"/>
      <c r="BI157" s="1"/>
      <c r="BJ157" s="1"/>
      <c r="BK157" s="1"/>
      <c r="BL157" s="1"/>
      <c r="BM157" s="1"/>
      <c r="BN157" s="1"/>
    </row>
    <row r="158" spans="2:66" ht="17.100000000000001" customHeight="1" x14ac:dyDescent="0.15">
      <c r="B158" s="308"/>
      <c r="C158" s="309"/>
      <c r="D158" s="120"/>
      <c r="E158" s="281" t="s">
        <v>264</v>
      </c>
      <c r="F158" s="282"/>
      <c r="G158" s="282"/>
      <c r="H158" s="283"/>
      <c r="I158" s="167"/>
      <c r="J158" s="187"/>
      <c r="K158" s="187"/>
      <c r="L158" s="187"/>
      <c r="M158" s="187"/>
      <c r="N158" s="189" t="s">
        <v>50</v>
      </c>
      <c r="O158" s="287" t="s">
        <v>208</v>
      </c>
      <c r="P158" s="287"/>
      <c r="Q158" s="287"/>
      <c r="R158" s="288" t="s">
        <v>101</v>
      </c>
      <c r="S158" s="289"/>
      <c r="T158" s="289"/>
      <c r="U158" s="289"/>
      <c r="V158" s="303"/>
      <c r="W158" s="303"/>
      <c r="X158" s="162" t="s">
        <v>102</v>
      </c>
      <c r="Y158" s="162"/>
      <c r="Z158" s="162"/>
      <c r="AA158" s="162"/>
      <c r="AB158" s="213"/>
      <c r="AC158" s="290"/>
      <c r="AE158" s="35" t="str">
        <f>+N156</f>
        <v>□</v>
      </c>
      <c r="AH158" s="42" t="str">
        <f>IF(AE158&amp;AE159&amp;AE160="■□□","◎無し",IF(AE158&amp;AE159&amp;AE160="□■□","●適合",IF(AE158&amp;AE159&amp;AE160="□□■","◆未達",IF(AE158&amp;AE159&amp;AE160="□□□","■未答","▼矛盾"))))</f>
        <v>■未答</v>
      </c>
      <c r="AI158" s="81"/>
      <c r="AL158" s="37" t="s">
        <v>61</v>
      </c>
      <c r="AM158" s="38" t="s">
        <v>161</v>
      </c>
      <c r="AN158" s="38" t="s">
        <v>135</v>
      </c>
      <c r="AO158" s="38" t="s">
        <v>162</v>
      </c>
      <c r="AP158" s="38" t="s">
        <v>65</v>
      </c>
      <c r="AQ158" s="38" t="s">
        <v>34</v>
      </c>
      <c r="BE158" s="1"/>
      <c r="BG158" s="1"/>
      <c r="BH158" s="1"/>
      <c r="BI158" s="1"/>
      <c r="BJ158" s="1"/>
      <c r="BK158" s="1"/>
      <c r="BL158" s="1"/>
      <c r="BM158" s="1"/>
      <c r="BN158" s="1"/>
    </row>
    <row r="159" spans="2:66" ht="17.100000000000001" customHeight="1" x14ac:dyDescent="0.15">
      <c r="B159" s="308"/>
      <c r="C159" s="309"/>
      <c r="D159" s="120"/>
      <c r="E159" s="298"/>
      <c r="F159" s="299"/>
      <c r="G159" s="299"/>
      <c r="H159" s="300"/>
      <c r="I159" s="118" t="s">
        <v>50</v>
      </c>
      <c r="J159" s="293" t="s">
        <v>227</v>
      </c>
      <c r="K159" s="293"/>
      <c r="L159" s="293"/>
      <c r="M159" s="293"/>
      <c r="N159" s="293"/>
      <c r="O159" s="293"/>
      <c r="P159" s="293"/>
      <c r="Q159" s="294"/>
      <c r="R159" s="279" t="s">
        <v>106</v>
      </c>
      <c r="S159" s="267"/>
      <c r="T159" s="267"/>
      <c r="U159" s="267"/>
      <c r="V159" s="275"/>
      <c r="W159" s="275"/>
      <c r="X159" s="86" t="s">
        <v>152</v>
      </c>
      <c r="Y159" s="295" t="str">
        <f>IF(V159&gt;0,IF(V159&lt;240,"&lt;240",""),"")</f>
        <v/>
      </c>
      <c r="Z159" s="295"/>
      <c r="AA159" s="86"/>
      <c r="AB159" s="122"/>
      <c r="AC159" s="291"/>
      <c r="AE159" s="1" t="str">
        <f>+I157</f>
        <v>□</v>
      </c>
      <c r="AH159" s="125" t="s">
        <v>107</v>
      </c>
      <c r="AJ159" s="42" t="str">
        <f>IF(V159&gt;0,IF(V159&lt;195,"◆195未満","●適合"),"■未答")</f>
        <v>■未答</v>
      </c>
      <c r="AL159" s="37"/>
      <c r="AM159" s="36" t="s">
        <v>3</v>
      </c>
      <c r="AN159" s="36" t="s">
        <v>4</v>
      </c>
      <c r="AO159" s="36" t="s">
        <v>5</v>
      </c>
      <c r="AP159" s="42" t="s">
        <v>35</v>
      </c>
      <c r="AQ159" s="42" t="s">
        <v>6</v>
      </c>
      <c r="BE159" s="1"/>
      <c r="BG159" s="1"/>
      <c r="BH159" s="1"/>
      <c r="BI159" s="1"/>
      <c r="BJ159" s="1"/>
      <c r="BK159" s="1"/>
      <c r="BL159" s="1"/>
      <c r="BM159" s="1"/>
      <c r="BN159" s="1"/>
    </row>
    <row r="160" spans="2:66" ht="17.100000000000001" customHeight="1" x14ac:dyDescent="0.15">
      <c r="B160" s="308"/>
      <c r="C160" s="309"/>
      <c r="D160" s="120"/>
      <c r="E160" s="284"/>
      <c r="F160" s="285"/>
      <c r="G160" s="285"/>
      <c r="H160" s="286"/>
      <c r="I160" s="118" t="s">
        <v>50</v>
      </c>
      <c r="J160" s="293" t="s">
        <v>228</v>
      </c>
      <c r="K160" s="293"/>
      <c r="L160" s="293"/>
      <c r="M160" s="293"/>
      <c r="N160" s="293"/>
      <c r="O160" s="293"/>
      <c r="P160" s="293"/>
      <c r="Q160" s="294"/>
      <c r="R160" s="95"/>
      <c r="S160" s="296" t="s">
        <v>109</v>
      </c>
      <c r="T160" s="296"/>
      <c r="U160" s="296"/>
      <c r="V160" s="296"/>
      <c r="W160" s="296"/>
      <c r="X160" s="296"/>
      <c r="Y160" s="297"/>
      <c r="Z160" s="297"/>
      <c r="AA160" s="86"/>
      <c r="AB160" s="122"/>
      <c r="AC160" s="291"/>
      <c r="AE160" s="1" t="str">
        <f>+L157</f>
        <v>□</v>
      </c>
      <c r="AH160" s="125" t="s">
        <v>110</v>
      </c>
      <c r="AJ160" s="42" t="str">
        <f>IF(Y160&gt;0,IF(AND(Y160&gt;=550,Y160&lt;=650),"●適合","◆未達"),"■未答")</f>
        <v>■未答</v>
      </c>
      <c r="BE160" s="1"/>
      <c r="BG160" s="1"/>
      <c r="BH160" s="1"/>
      <c r="BI160" s="1"/>
      <c r="BJ160" s="1"/>
      <c r="BK160" s="1"/>
      <c r="BL160" s="1"/>
      <c r="BM160" s="1"/>
      <c r="BN160" s="1"/>
    </row>
    <row r="161" spans="2:66" ht="17.100000000000001" customHeight="1" x14ac:dyDescent="0.15">
      <c r="B161" s="308"/>
      <c r="C161" s="309"/>
      <c r="D161" s="120"/>
      <c r="E161" s="271" t="s">
        <v>265</v>
      </c>
      <c r="F161" s="272"/>
      <c r="G161" s="272"/>
      <c r="H161" s="273"/>
      <c r="I161" s="214"/>
      <c r="J161" s="214"/>
      <c r="K161" s="214"/>
      <c r="L161" s="214"/>
      <c r="M161" s="214"/>
      <c r="N161" s="214"/>
      <c r="O161" s="214"/>
      <c r="P161" s="214"/>
      <c r="Q161" s="195"/>
      <c r="R161" s="314" t="s">
        <v>111</v>
      </c>
      <c r="S161" s="315"/>
      <c r="T161" s="315"/>
      <c r="U161" s="315"/>
      <c r="V161" s="316"/>
      <c r="W161" s="316"/>
      <c r="X161" s="164" t="s">
        <v>152</v>
      </c>
      <c r="Y161" s="280" t="str">
        <f>IF(V161&gt;30,"&gt;30","")</f>
        <v/>
      </c>
      <c r="Z161" s="280"/>
      <c r="AA161" s="164"/>
      <c r="AB161" s="164"/>
      <c r="AC161" s="292"/>
      <c r="AE161" s="35" t="str">
        <f>+N158</f>
        <v>□</v>
      </c>
      <c r="AH161" s="126" t="s">
        <v>112</v>
      </c>
      <c r="AJ161" s="42" t="str">
        <f>IF(V161&gt;0,IF(V161&gt;30,"◆30超過","●適合"),"■未答")</f>
        <v>■未答</v>
      </c>
      <c r="AL161" s="37" t="s">
        <v>61</v>
      </c>
      <c r="AM161" s="38" t="s">
        <v>161</v>
      </c>
      <c r="AN161" s="38" t="s">
        <v>135</v>
      </c>
      <c r="AO161" s="38" t="s">
        <v>162</v>
      </c>
      <c r="AP161" s="38" t="s">
        <v>65</v>
      </c>
      <c r="AQ161" s="38" t="s">
        <v>34</v>
      </c>
      <c r="BE161" s="1"/>
      <c r="BG161" s="1"/>
      <c r="BH161" s="1"/>
      <c r="BI161" s="1"/>
      <c r="BJ161" s="1"/>
      <c r="BK161" s="1"/>
      <c r="BL161" s="1"/>
      <c r="BM161" s="1"/>
      <c r="BN161" s="1"/>
    </row>
    <row r="162" spans="2:66" ht="17.100000000000001" customHeight="1" x14ac:dyDescent="0.15">
      <c r="B162" s="308"/>
      <c r="C162" s="309"/>
      <c r="D162" s="120"/>
      <c r="E162" s="281" t="s">
        <v>266</v>
      </c>
      <c r="F162" s="282"/>
      <c r="G162" s="282"/>
      <c r="H162" s="283"/>
      <c r="I162" s="199"/>
      <c r="J162" s="190"/>
      <c r="K162" s="190"/>
      <c r="L162" s="190"/>
      <c r="M162" s="190"/>
      <c r="N162" s="189" t="s">
        <v>50</v>
      </c>
      <c r="O162" s="287" t="s">
        <v>208</v>
      </c>
      <c r="P162" s="287"/>
      <c r="Q162" s="287"/>
      <c r="R162" s="288" t="s">
        <v>231</v>
      </c>
      <c r="S162" s="289"/>
      <c r="T162" s="289"/>
      <c r="U162" s="289"/>
      <c r="V162" s="189" t="s">
        <v>50</v>
      </c>
      <c r="W162" s="162" t="s">
        <v>267</v>
      </c>
      <c r="X162" s="162"/>
      <c r="Y162" s="189" t="s">
        <v>50</v>
      </c>
      <c r="Z162" s="162" t="s">
        <v>268</v>
      </c>
      <c r="AA162" s="162"/>
      <c r="AB162" s="213"/>
      <c r="AC162" s="290"/>
      <c r="AE162" s="1" t="str">
        <f>+I159</f>
        <v>□</v>
      </c>
      <c r="AH162" s="42" t="str">
        <f>IF(AE161&amp;AE162&amp;AE163="■□□","◎無し",IF(AE161&amp;AE162&amp;AE163="□■□","●適合",IF(AE161&amp;AE162&amp;AE163="□□■","◆未達",IF(AE161&amp;AE162&amp;AE163="□□□","■未答","▼矛盾"))))</f>
        <v>■未答</v>
      </c>
      <c r="AL162" s="37"/>
      <c r="AM162" s="36" t="s">
        <v>3</v>
      </c>
      <c r="AN162" s="36" t="s">
        <v>4</v>
      </c>
      <c r="AO162" s="36" t="s">
        <v>5</v>
      </c>
      <c r="AP162" s="42" t="s">
        <v>35</v>
      </c>
      <c r="AQ162" s="42" t="s">
        <v>6</v>
      </c>
      <c r="BE162" s="1"/>
      <c r="BG162" s="1"/>
      <c r="BH162" s="1"/>
      <c r="BI162" s="1"/>
      <c r="BJ162" s="1"/>
      <c r="BK162" s="1"/>
      <c r="BL162" s="1"/>
      <c r="BM162" s="1"/>
      <c r="BN162" s="1"/>
    </row>
    <row r="163" spans="2:66" ht="17.100000000000001" customHeight="1" x14ac:dyDescent="0.15">
      <c r="B163" s="308"/>
      <c r="C163" s="309"/>
      <c r="D163" s="120"/>
      <c r="E163" s="284"/>
      <c r="F163" s="285"/>
      <c r="G163" s="285"/>
      <c r="H163" s="286"/>
      <c r="I163" s="200" t="s">
        <v>50</v>
      </c>
      <c r="J163" s="293" t="s">
        <v>236</v>
      </c>
      <c r="K163" s="293"/>
      <c r="L163" s="293"/>
      <c r="M163" s="293"/>
      <c r="N163" s="293"/>
      <c r="O163" s="293"/>
      <c r="P163" s="293"/>
      <c r="Q163" s="294"/>
      <c r="R163" s="274" t="s">
        <v>234</v>
      </c>
      <c r="S163" s="269"/>
      <c r="T163" s="269"/>
      <c r="U163" s="269"/>
      <c r="V163" s="139" t="s">
        <v>27</v>
      </c>
      <c r="W163" s="94" t="s">
        <v>267</v>
      </c>
      <c r="X163" s="94"/>
      <c r="Y163" s="139" t="s">
        <v>50</v>
      </c>
      <c r="Z163" s="94" t="s">
        <v>268</v>
      </c>
      <c r="AA163" s="94"/>
      <c r="AB163" s="157"/>
      <c r="AC163" s="291"/>
      <c r="AE163" s="1" t="str">
        <f>+I160</f>
        <v>□</v>
      </c>
      <c r="BE163" s="1"/>
      <c r="BG163" s="1"/>
      <c r="BH163" s="1"/>
      <c r="BI163" s="1"/>
      <c r="BJ163" s="1"/>
      <c r="BK163" s="1"/>
      <c r="BL163" s="1"/>
      <c r="BM163" s="1"/>
      <c r="BN163" s="1"/>
    </row>
    <row r="164" spans="2:66" ht="6" customHeight="1" x14ac:dyDescent="0.15">
      <c r="B164" s="308"/>
      <c r="C164" s="309"/>
      <c r="D164" s="120"/>
      <c r="E164" s="281" t="s">
        <v>269</v>
      </c>
      <c r="F164" s="282"/>
      <c r="G164" s="282"/>
      <c r="H164" s="283"/>
      <c r="I164" s="97"/>
      <c r="J164" s="91"/>
      <c r="K164" s="91"/>
      <c r="L164" s="91"/>
      <c r="M164" s="91"/>
      <c r="N164" s="91"/>
      <c r="O164" s="91"/>
      <c r="P164" s="91"/>
      <c r="Q164" s="93"/>
      <c r="R164" s="95"/>
      <c r="S164" s="86"/>
      <c r="T164" s="86"/>
      <c r="U164" s="86"/>
      <c r="V164" s="86"/>
      <c r="W164" s="86"/>
      <c r="X164" s="86"/>
      <c r="Y164" s="86"/>
      <c r="Z164" s="86"/>
      <c r="AA164" s="86"/>
      <c r="AB164" s="122"/>
      <c r="AC164" s="291"/>
      <c r="BE164" s="1"/>
      <c r="BG164" s="1"/>
      <c r="BH164" s="1"/>
      <c r="BI164" s="1"/>
      <c r="BJ164" s="1"/>
      <c r="BK164" s="1"/>
      <c r="BL164" s="1"/>
      <c r="BM164" s="1"/>
      <c r="BN164" s="1"/>
    </row>
    <row r="165" spans="2:66" ht="17.100000000000001" customHeight="1" x14ac:dyDescent="0.15">
      <c r="B165" s="308"/>
      <c r="C165" s="309"/>
      <c r="D165" s="96"/>
      <c r="E165" s="298"/>
      <c r="F165" s="299"/>
      <c r="G165" s="299"/>
      <c r="H165" s="300"/>
      <c r="I165" s="200" t="s">
        <v>50</v>
      </c>
      <c r="J165" s="293" t="s">
        <v>237</v>
      </c>
      <c r="K165" s="293"/>
      <c r="L165" s="293"/>
      <c r="M165" s="293"/>
      <c r="N165" s="293"/>
      <c r="O165" s="293"/>
      <c r="P165" s="293"/>
      <c r="Q165" s="294"/>
      <c r="R165" s="274" t="s">
        <v>148</v>
      </c>
      <c r="S165" s="269"/>
      <c r="T165" s="269"/>
      <c r="U165" s="269"/>
      <c r="V165" s="139" t="s">
        <v>50</v>
      </c>
      <c r="W165" s="295" t="s">
        <v>149</v>
      </c>
      <c r="X165" s="295"/>
      <c r="Y165" s="139" t="s">
        <v>50</v>
      </c>
      <c r="Z165" s="270" t="s">
        <v>150</v>
      </c>
      <c r="AA165" s="269"/>
      <c r="AB165" s="159"/>
      <c r="AC165" s="291"/>
      <c r="AE165" s="35" t="str">
        <f>+N162</f>
        <v>□</v>
      </c>
      <c r="AH165" s="42" t="str">
        <f>IF(AE165&amp;AE166&amp;AE167="■□□","◎無し",IF(AE165&amp;AE166&amp;AE167="□■□","●適合",IF(AE165&amp;AE166&amp;AE167="□□■","◆未達",IF(AE165&amp;AE166&amp;AE167="□□□","■未答","▼矛盾"))))</f>
        <v>■未答</v>
      </c>
      <c r="AI165" s="81"/>
      <c r="AL165" s="37" t="s">
        <v>61</v>
      </c>
      <c r="AM165" s="38" t="s">
        <v>62</v>
      </c>
      <c r="AN165" s="38" t="s">
        <v>63</v>
      </c>
      <c r="AO165" s="38" t="s">
        <v>64</v>
      </c>
      <c r="AP165" s="38" t="s">
        <v>136</v>
      </c>
      <c r="AQ165" s="38" t="s">
        <v>34</v>
      </c>
      <c r="BE165" s="1"/>
      <c r="BG165" s="1"/>
      <c r="BH165" s="1"/>
      <c r="BI165" s="1"/>
      <c r="BJ165" s="1"/>
      <c r="BK165" s="1"/>
      <c r="BL165" s="1"/>
      <c r="BM165" s="1"/>
      <c r="BN165" s="1"/>
    </row>
    <row r="166" spans="2:66" ht="7.5" customHeight="1" x14ac:dyDescent="0.15">
      <c r="B166" s="308"/>
      <c r="C166" s="309"/>
      <c r="D166" s="96"/>
      <c r="E166" s="284"/>
      <c r="F166" s="285"/>
      <c r="G166" s="285"/>
      <c r="H166" s="286"/>
      <c r="I166" s="215"/>
      <c r="J166" s="301"/>
      <c r="K166" s="301"/>
      <c r="L166" s="301"/>
      <c r="M166" s="301"/>
      <c r="N166" s="301"/>
      <c r="O166" s="301"/>
      <c r="P166" s="301"/>
      <c r="Q166" s="302"/>
      <c r="R166" s="204"/>
      <c r="S166" s="205"/>
      <c r="T166" s="205"/>
      <c r="U166" s="205"/>
      <c r="V166" s="205"/>
      <c r="W166" s="205"/>
      <c r="X166" s="206"/>
      <c r="Y166" s="206"/>
      <c r="Z166" s="206"/>
      <c r="AA166" s="144"/>
      <c r="AB166" s="160"/>
      <c r="AC166" s="292"/>
      <c r="AE166" s="1" t="str">
        <f>+I163</f>
        <v>□</v>
      </c>
      <c r="AL166" s="37"/>
      <c r="AM166" s="36" t="s">
        <v>3</v>
      </c>
      <c r="AN166" s="36" t="s">
        <v>4</v>
      </c>
      <c r="AO166" s="36" t="s">
        <v>5</v>
      </c>
      <c r="AP166" s="42" t="s">
        <v>35</v>
      </c>
      <c r="AQ166" s="42" t="s">
        <v>6</v>
      </c>
      <c r="BE166" s="1"/>
      <c r="BG166" s="1"/>
      <c r="BH166" s="1"/>
      <c r="BI166" s="1"/>
      <c r="BJ166" s="1"/>
      <c r="BK166" s="1"/>
      <c r="BL166" s="1"/>
      <c r="BM166" s="1"/>
      <c r="BN166" s="1"/>
    </row>
    <row r="167" spans="2:66" ht="6" customHeight="1" x14ac:dyDescent="0.15">
      <c r="B167" s="308"/>
      <c r="C167" s="309"/>
      <c r="D167" s="317" t="s">
        <v>270</v>
      </c>
      <c r="E167" s="318"/>
      <c r="F167" s="318"/>
      <c r="G167" s="318"/>
      <c r="H167" s="319"/>
      <c r="I167" s="167"/>
      <c r="J167" s="168"/>
      <c r="K167" s="168"/>
      <c r="L167" s="168"/>
      <c r="M167" s="168"/>
      <c r="N167" s="168"/>
      <c r="O167" s="168"/>
      <c r="P167" s="168"/>
      <c r="Q167" s="169"/>
      <c r="R167" s="165"/>
      <c r="S167" s="162"/>
      <c r="T167" s="162"/>
      <c r="U167" s="162"/>
      <c r="V167" s="162"/>
      <c r="W167" s="162"/>
      <c r="X167" s="162"/>
      <c r="Y167" s="162"/>
      <c r="Z167" s="162"/>
      <c r="AA167" s="162"/>
      <c r="AB167" s="162"/>
      <c r="AC167" s="264"/>
      <c r="AE167" s="1" t="str">
        <f>+I165</f>
        <v>□</v>
      </c>
      <c r="BE167" s="1"/>
      <c r="BG167" s="1"/>
      <c r="BH167" s="1"/>
      <c r="BI167" s="1"/>
      <c r="BJ167" s="1"/>
      <c r="BK167" s="1"/>
      <c r="BL167" s="1"/>
      <c r="BM167" s="1"/>
      <c r="BN167" s="1"/>
    </row>
    <row r="168" spans="2:66" ht="18" customHeight="1" x14ac:dyDescent="0.15">
      <c r="B168" s="308"/>
      <c r="C168" s="309"/>
      <c r="D168" s="320"/>
      <c r="E168" s="321"/>
      <c r="F168" s="321"/>
      <c r="G168" s="321"/>
      <c r="H168" s="322"/>
      <c r="I168" s="98"/>
      <c r="J168" s="91"/>
      <c r="K168" s="91"/>
      <c r="L168" s="91"/>
      <c r="M168" s="91"/>
      <c r="N168" s="91"/>
      <c r="O168" s="91"/>
      <c r="P168" s="91"/>
      <c r="Q168" s="93"/>
      <c r="R168" s="80" t="s">
        <v>27</v>
      </c>
      <c r="S168" s="267" t="s">
        <v>271</v>
      </c>
      <c r="T168" s="267"/>
      <c r="U168" s="267"/>
      <c r="V168" s="267"/>
      <c r="W168" s="267"/>
      <c r="X168" s="267"/>
      <c r="Y168" s="267"/>
      <c r="Z168" s="267"/>
      <c r="AA168" s="267"/>
      <c r="AB168" s="268"/>
      <c r="AC168" s="265"/>
      <c r="AE168" s="35" t="str">
        <f>+I169</f>
        <v>□</v>
      </c>
      <c r="AH168" s="42" t="str">
        <f>IF(AE168&amp;AE169&amp;AE170="■□□","◎無し",IF(AE168&amp;AE169&amp;AE170="□■□","●適合",IF(AE168&amp;AE169&amp;AE170="□□■","◆未達",IF(AE168&amp;AE169&amp;AE170="□□□","■未答","▼矛盾"))))</f>
        <v>■未答</v>
      </c>
      <c r="AI168" s="81"/>
      <c r="AL168" s="37" t="s">
        <v>61</v>
      </c>
      <c r="AM168" s="38" t="s">
        <v>62</v>
      </c>
      <c r="AN168" s="38" t="s">
        <v>63</v>
      </c>
      <c r="AO168" s="38" t="s">
        <v>64</v>
      </c>
      <c r="AP168" s="38" t="s">
        <v>136</v>
      </c>
      <c r="AQ168" s="38" t="s">
        <v>34</v>
      </c>
      <c r="BE168" s="1"/>
      <c r="BG168" s="1"/>
      <c r="BH168" s="1"/>
      <c r="BI168" s="1"/>
      <c r="BJ168" s="1"/>
      <c r="BK168" s="1"/>
      <c r="BL168" s="1"/>
      <c r="BM168" s="1"/>
      <c r="BN168" s="1"/>
    </row>
    <row r="169" spans="2:66" ht="18" customHeight="1" x14ac:dyDescent="0.15">
      <c r="B169" s="308"/>
      <c r="C169" s="309"/>
      <c r="D169" s="320"/>
      <c r="E169" s="321"/>
      <c r="F169" s="321"/>
      <c r="G169" s="321"/>
      <c r="H169" s="322"/>
      <c r="I169" s="118" t="s">
        <v>8</v>
      </c>
      <c r="J169" s="37" t="s">
        <v>178</v>
      </c>
      <c r="K169" s="37"/>
      <c r="L169" s="37"/>
      <c r="M169" s="37"/>
      <c r="N169" s="37"/>
      <c r="O169" s="37"/>
      <c r="P169" s="37"/>
      <c r="Q169" s="84"/>
      <c r="R169" s="80" t="s">
        <v>27</v>
      </c>
      <c r="S169" s="269" t="s">
        <v>179</v>
      </c>
      <c r="T169" s="269"/>
      <c r="U169" s="269"/>
      <c r="V169" s="269"/>
      <c r="W169" s="269"/>
      <c r="X169" s="269"/>
      <c r="Y169" s="269"/>
      <c r="Z169" s="269"/>
      <c r="AA169" s="269"/>
      <c r="AB169" s="270"/>
      <c r="AC169" s="265"/>
      <c r="AE169" s="1" t="str">
        <f>+I171</f>
        <v>□</v>
      </c>
      <c r="AL169" s="37"/>
      <c r="AM169" s="36" t="s">
        <v>3</v>
      </c>
      <c r="AN169" s="36" t="s">
        <v>4</v>
      </c>
      <c r="AO169" s="36" t="s">
        <v>5</v>
      </c>
      <c r="AP169" s="42" t="s">
        <v>35</v>
      </c>
      <c r="AQ169" s="42" t="s">
        <v>6</v>
      </c>
      <c r="BE169" s="1"/>
      <c r="BG169" s="1"/>
      <c r="BH169" s="1"/>
      <c r="BI169" s="1"/>
      <c r="BJ169" s="1"/>
      <c r="BK169" s="1"/>
      <c r="BL169" s="1"/>
      <c r="BM169" s="1"/>
      <c r="BN169" s="1"/>
    </row>
    <row r="170" spans="2:66" ht="9.75" customHeight="1" x14ac:dyDescent="0.15">
      <c r="B170" s="308"/>
      <c r="C170" s="309"/>
      <c r="D170" s="320"/>
      <c r="E170" s="321"/>
      <c r="F170" s="321"/>
      <c r="G170" s="321"/>
      <c r="H170" s="322"/>
      <c r="I170" s="98"/>
      <c r="J170" s="37"/>
      <c r="K170" s="37"/>
      <c r="L170" s="37"/>
      <c r="M170" s="37"/>
      <c r="N170" s="37"/>
      <c r="O170" s="37"/>
      <c r="P170" s="37"/>
      <c r="Q170" s="84"/>
      <c r="R170" s="85"/>
      <c r="S170" s="269"/>
      <c r="T170" s="269"/>
      <c r="U170" s="269"/>
      <c r="V170" s="269"/>
      <c r="W170" s="269"/>
      <c r="X170" s="269"/>
      <c r="Y170" s="269"/>
      <c r="Z170" s="269"/>
      <c r="AA170" s="269"/>
      <c r="AB170" s="270"/>
      <c r="AC170" s="265"/>
      <c r="AE170" s="1" t="str">
        <f>+I172</f>
        <v>□</v>
      </c>
    </row>
    <row r="171" spans="2:66" ht="21.95" customHeight="1" x14ac:dyDescent="0.15">
      <c r="B171" s="308"/>
      <c r="C171" s="309"/>
      <c r="D171" s="96"/>
      <c r="E171" s="271" t="s">
        <v>272</v>
      </c>
      <c r="F171" s="272"/>
      <c r="G171" s="272"/>
      <c r="H171" s="273"/>
      <c r="I171" s="118" t="s">
        <v>27</v>
      </c>
      <c r="J171" s="37" t="s">
        <v>182</v>
      </c>
      <c r="K171" s="37"/>
      <c r="L171" s="37"/>
      <c r="M171" s="37"/>
      <c r="N171" s="37"/>
      <c r="O171" s="37"/>
      <c r="P171" s="37"/>
      <c r="Q171" s="84"/>
      <c r="R171" s="274" t="s">
        <v>183</v>
      </c>
      <c r="S171" s="269"/>
      <c r="T171" s="269"/>
      <c r="U171" s="269"/>
      <c r="V171" s="269"/>
      <c r="W171" s="269"/>
      <c r="X171" s="269"/>
      <c r="Y171" s="275"/>
      <c r="Z171" s="275"/>
      <c r="AA171" s="94" t="s">
        <v>102</v>
      </c>
      <c r="AB171" s="157"/>
      <c r="AC171" s="265"/>
      <c r="AH171" s="126" t="s">
        <v>184</v>
      </c>
      <c r="AJ171" s="42" t="str">
        <f>IF(Y171&gt;0,IF(Y171&lt;650,"腰1100",IF(Y171&gt;=1100,"基準なし","床1100")),"■未答")</f>
        <v>■未答</v>
      </c>
    </row>
    <row r="172" spans="2:66" ht="21.95" customHeight="1" x14ac:dyDescent="0.15">
      <c r="B172" s="308"/>
      <c r="C172" s="309"/>
      <c r="D172" s="96"/>
      <c r="E172" s="271"/>
      <c r="F172" s="272"/>
      <c r="G172" s="272"/>
      <c r="H172" s="273"/>
      <c r="I172" s="118" t="s">
        <v>27</v>
      </c>
      <c r="J172" s="37" t="s">
        <v>186</v>
      </c>
      <c r="K172" s="37"/>
      <c r="L172" s="37"/>
      <c r="M172" s="37"/>
      <c r="N172" s="37"/>
      <c r="O172" s="37"/>
      <c r="P172" s="37"/>
      <c r="Q172" s="84"/>
      <c r="R172" s="274" t="s">
        <v>187</v>
      </c>
      <c r="S172" s="269"/>
      <c r="T172" s="269"/>
      <c r="U172" s="269"/>
      <c r="V172" s="269"/>
      <c r="W172" s="269"/>
      <c r="X172" s="269"/>
      <c r="Y172" s="275"/>
      <c r="Z172" s="275"/>
      <c r="AA172" s="94" t="s">
        <v>102</v>
      </c>
      <c r="AB172" s="157"/>
      <c r="AC172" s="265"/>
      <c r="AE172" s="5"/>
      <c r="AF172" s="5"/>
      <c r="AG172" s="5"/>
      <c r="AH172" s="126" t="s">
        <v>188</v>
      </c>
      <c r="AJ172" s="42" t="str">
        <f>IF(Y172&gt;0,IF(Y171&lt;650,IF(Y172&lt;1100,"◆未達","●適合"),IF(Y171&gt;=1100,"基準なし","◎不問")),"■未答")</f>
        <v>■未答</v>
      </c>
      <c r="AK172" s="10"/>
      <c r="AL172" s="10"/>
      <c r="AM172" s="10"/>
      <c r="AN172" s="10"/>
      <c r="AO172" s="10"/>
      <c r="AP172" s="10"/>
      <c r="AQ172" s="5"/>
      <c r="AR172" s="5"/>
      <c r="AS172" s="5"/>
      <c r="AT172" s="5"/>
      <c r="AU172" s="5"/>
    </row>
    <row r="173" spans="2:66" ht="21.95" customHeight="1" x14ac:dyDescent="0.15">
      <c r="B173" s="308"/>
      <c r="C173" s="309"/>
      <c r="D173" s="96"/>
      <c r="E173" s="271"/>
      <c r="F173" s="272"/>
      <c r="G173" s="272"/>
      <c r="H173" s="273"/>
      <c r="I173" s="37"/>
      <c r="J173" s="37"/>
      <c r="K173" s="37"/>
      <c r="L173" s="37"/>
      <c r="M173" s="37"/>
      <c r="N173" s="37"/>
      <c r="O173" s="37"/>
      <c r="P173" s="37"/>
      <c r="Q173" s="84"/>
      <c r="R173" s="121" t="s">
        <v>273</v>
      </c>
      <c r="S173" s="94"/>
      <c r="T173" s="94"/>
      <c r="U173" s="94"/>
      <c r="V173" s="94"/>
      <c r="W173" s="94"/>
      <c r="X173" s="94"/>
      <c r="Y173" s="275"/>
      <c r="Z173" s="275"/>
      <c r="AA173" s="94" t="s">
        <v>102</v>
      </c>
      <c r="AB173" s="157"/>
      <c r="AC173" s="265"/>
      <c r="AE173" s="5"/>
      <c r="AF173" s="5"/>
      <c r="AG173" s="5"/>
      <c r="AH173" s="126" t="s">
        <v>274</v>
      </c>
      <c r="AJ173" s="42" t="str">
        <f>IF(Y171&gt;0,IF(Y171&gt;=300,IF(Y171&lt;650,"◎不問",IF(Y171&lt;1100,IF(Y173&lt;1100,"◆未達","●適合"),"基準なし")),IF(Y173&lt;1100,"◆未達","●適合")),"■未答")</f>
        <v>■未答</v>
      </c>
      <c r="AK173" s="10"/>
      <c r="AL173" s="10"/>
      <c r="AM173" s="10"/>
      <c r="AN173" s="10"/>
      <c r="AO173" s="10"/>
      <c r="AP173" s="10"/>
      <c r="AQ173" s="5"/>
      <c r="AR173" s="5"/>
      <c r="AS173" s="5"/>
      <c r="AT173" s="5"/>
      <c r="AU173" s="5"/>
    </row>
    <row r="174" spans="2:66" ht="21.95" customHeight="1" x14ac:dyDescent="0.15">
      <c r="B174" s="308"/>
      <c r="C174" s="309"/>
      <c r="D174" s="96"/>
      <c r="E174" s="271" t="s">
        <v>275</v>
      </c>
      <c r="F174" s="272"/>
      <c r="G174" s="272"/>
      <c r="H174" s="273"/>
      <c r="I174" s="98"/>
      <c r="J174" s="99"/>
      <c r="K174" s="99"/>
      <c r="L174" s="37"/>
      <c r="M174" s="37"/>
      <c r="N174" s="37"/>
      <c r="O174" s="37"/>
      <c r="P174" s="37"/>
      <c r="Q174" s="84"/>
      <c r="R174" s="95"/>
      <c r="S174" s="86"/>
      <c r="T174" s="86"/>
      <c r="U174" s="86"/>
      <c r="V174" s="86"/>
      <c r="W174" s="86"/>
      <c r="X174" s="86"/>
      <c r="Y174" s="86"/>
      <c r="Z174" s="86"/>
      <c r="AA174" s="86"/>
      <c r="AB174" s="86"/>
      <c r="AC174" s="265"/>
      <c r="AE174" s="5"/>
      <c r="AF174" s="5"/>
      <c r="AG174" s="5"/>
      <c r="AK174" s="10"/>
      <c r="AL174" s="10"/>
      <c r="AM174" s="10"/>
      <c r="AN174" s="10"/>
      <c r="AO174" s="10"/>
      <c r="AP174" s="10"/>
      <c r="AQ174" s="5"/>
      <c r="AR174" s="5"/>
      <c r="AS174" s="5"/>
      <c r="AT174" s="5"/>
      <c r="AU174" s="5"/>
    </row>
    <row r="175" spans="2:66" ht="21.95" customHeight="1" x14ac:dyDescent="0.15">
      <c r="B175" s="308"/>
      <c r="C175" s="309"/>
      <c r="D175" s="96"/>
      <c r="E175" s="271"/>
      <c r="F175" s="272"/>
      <c r="G175" s="272"/>
      <c r="H175" s="273"/>
      <c r="I175" s="98"/>
      <c r="J175" s="99"/>
      <c r="K175" s="99"/>
      <c r="L175" s="37"/>
      <c r="M175" s="37"/>
      <c r="N175" s="37"/>
      <c r="O175" s="37"/>
      <c r="P175" s="37"/>
      <c r="Q175" s="84"/>
      <c r="R175" s="279" t="s">
        <v>194</v>
      </c>
      <c r="S175" s="267"/>
      <c r="T175" s="267"/>
      <c r="U175" s="267"/>
      <c r="V175" s="267"/>
      <c r="W175" s="267"/>
      <c r="X175" s="267"/>
      <c r="Y175" s="275"/>
      <c r="Z175" s="275"/>
      <c r="AA175" s="86" t="s">
        <v>102</v>
      </c>
      <c r="AB175" s="86"/>
      <c r="AC175" s="265"/>
      <c r="AE175" s="5"/>
      <c r="AF175" s="5"/>
      <c r="AG175" s="5"/>
      <c r="AH175" s="126" t="s">
        <v>195</v>
      </c>
      <c r="AJ175" s="42" t="str">
        <f>IF(Y175&gt;0,IF(Y175&gt;110,"◆未達","●適合"),"■未答")</f>
        <v>■未答</v>
      </c>
      <c r="AK175" s="10"/>
      <c r="AL175" s="10"/>
      <c r="AM175" s="10"/>
      <c r="AN175" s="10"/>
      <c r="AO175" s="10"/>
      <c r="AP175" s="10"/>
      <c r="AQ175" s="5"/>
      <c r="AR175" s="5"/>
      <c r="AS175" s="5"/>
      <c r="AT175" s="5"/>
      <c r="AU175" s="5"/>
    </row>
    <row r="176" spans="2:66" ht="21.95" customHeight="1" thickBot="1" x14ac:dyDescent="0.2">
      <c r="B176" s="310"/>
      <c r="C176" s="311"/>
      <c r="D176" s="129"/>
      <c r="E176" s="276"/>
      <c r="F176" s="277"/>
      <c r="G176" s="277"/>
      <c r="H176" s="278"/>
      <c r="I176" s="211"/>
      <c r="J176" s="212"/>
      <c r="K176" s="212"/>
      <c r="L176" s="130"/>
      <c r="M176" s="130"/>
      <c r="N176" s="130"/>
      <c r="O176" s="130"/>
      <c r="P176" s="130"/>
      <c r="Q176" s="131"/>
      <c r="R176" s="133"/>
      <c r="S176" s="133"/>
      <c r="T176" s="133"/>
      <c r="U176" s="133"/>
      <c r="V176" s="133"/>
      <c r="W176" s="133"/>
      <c r="X176" s="133"/>
      <c r="Y176" s="133"/>
      <c r="Z176" s="133"/>
      <c r="AA176" s="133"/>
      <c r="AB176" s="133"/>
      <c r="AC176" s="266"/>
      <c r="AE176" s="5"/>
      <c r="AF176" s="5"/>
      <c r="AG176" s="5"/>
      <c r="AH176" s="10"/>
      <c r="AI176" s="10"/>
      <c r="AJ176" s="10"/>
      <c r="AK176" s="10"/>
      <c r="AL176" s="10"/>
      <c r="AM176" s="10"/>
      <c r="AN176" s="10"/>
      <c r="AO176" s="10"/>
      <c r="AP176" s="10"/>
      <c r="AQ176" s="5"/>
      <c r="AR176" s="5"/>
      <c r="AS176" s="5"/>
      <c r="AT176" s="5"/>
      <c r="AU176" s="5"/>
    </row>
    <row r="177" spans="2:88" s="22" customFormat="1" ht="3.75" customHeight="1" thickBot="1" x14ac:dyDescent="0.2">
      <c r="R177" s="216"/>
      <c r="S177" s="216"/>
      <c r="T177" s="216"/>
      <c r="U177" s="216"/>
      <c r="V177" s="216"/>
      <c r="W177" s="216"/>
      <c r="X177" s="216"/>
      <c r="Y177" s="216"/>
      <c r="Z177" s="216"/>
      <c r="AA177" s="216"/>
      <c r="AB177" s="216"/>
      <c r="AC177" s="216"/>
      <c r="AD177" s="217"/>
      <c r="AE177" s="217"/>
      <c r="AF177" s="217"/>
      <c r="AG177" s="217"/>
      <c r="AH177" s="218"/>
      <c r="AI177" s="218"/>
      <c r="AJ177" s="218"/>
      <c r="AK177" s="218"/>
      <c r="AL177" s="218"/>
      <c r="AM177" s="218"/>
      <c r="AN177" s="218"/>
      <c r="AO177" s="218"/>
      <c r="AP177" s="218"/>
      <c r="AQ177" s="217"/>
      <c r="AR177" s="217"/>
      <c r="AS177" s="217"/>
      <c r="AT177" s="217"/>
      <c r="AU177" s="217"/>
      <c r="AV177" s="217"/>
      <c r="AW177" s="217"/>
      <c r="AX177" s="217"/>
      <c r="AY177" s="217"/>
      <c r="AZ177" s="217"/>
      <c r="BA177" s="217"/>
      <c r="BB177" s="217"/>
      <c r="BC177" s="217"/>
      <c r="BD177" s="217"/>
      <c r="BE177" s="217"/>
      <c r="BF177" s="217"/>
      <c r="BG177" s="217"/>
      <c r="BH177" s="217"/>
      <c r="BI177" s="217"/>
      <c r="BJ177" s="217"/>
      <c r="BK177" s="217"/>
      <c r="BL177" s="217"/>
    </row>
    <row r="178" spans="2:88" ht="27.95" customHeight="1" x14ac:dyDescent="0.15">
      <c r="B178" s="249" t="s">
        <v>276</v>
      </c>
      <c r="C178" s="252" t="s">
        <v>277</v>
      </c>
      <c r="D178" s="252"/>
      <c r="E178" s="253"/>
      <c r="F178" s="253"/>
      <c r="G178" s="253"/>
      <c r="H178" s="253"/>
      <c r="I178" s="219"/>
      <c r="J178" s="254"/>
      <c r="K178" s="254"/>
      <c r="L178" s="254"/>
      <c r="M178" s="254"/>
      <c r="N178" s="254"/>
      <c r="O178" s="254"/>
      <c r="P178" s="254"/>
      <c r="Q178" s="255"/>
      <c r="R178" s="256" t="s">
        <v>278</v>
      </c>
      <c r="S178" s="239"/>
      <c r="T178" s="239"/>
      <c r="U178" s="239"/>
      <c r="V178" s="239"/>
      <c r="W178" s="239"/>
      <c r="X178" s="239"/>
      <c r="Y178" s="239"/>
      <c r="Z178" s="239"/>
      <c r="AA178" s="239"/>
      <c r="AB178" s="239"/>
      <c r="AC178" s="239"/>
      <c r="AD178" s="220"/>
      <c r="AE178" s="220"/>
      <c r="AF178" s="220"/>
      <c r="AG178" s="220"/>
      <c r="AH178" s="220"/>
      <c r="AI178" s="220"/>
      <c r="AJ178" s="220"/>
      <c r="AK178" s="220"/>
      <c r="AL178" s="220"/>
      <c r="AM178" s="220"/>
      <c r="AN178" s="220"/>
      <c r="AO178" s="220"/>
      <c r="AP178" s="220"/>
      <c r="AQ178" s="220"/>
      <c r="AR178" s="220"/>
      <c r="AS178" s="220"/>
      <c r="AT178" s="220"/>
      <c r="AU178" s="220"/>
      <c r="AV178" s="220"/>
      <c r="AW178" s="220"/>
      <c r="AX178" s="220"/>
      <c r="AY178" s="220"/>
      <c r="AZ178" s="220"/>
      <c r="BA178" s="220"/>
      <c r="BB178" s="220"/>
      <c r="BC178" s="220"/>
      <c r="BD178" s="220"/>
      <c r="BE178" s="220"/>
      <c r="BF178" s="220"/>
      <c r="BG178" s="221"/>
      <c r="BH178" s="222"/>
      <c r="BI178" s="222"/>
      <c r="BJ178" s="222"/>
      <c r="BK178" s="222"/>
      <c r="BL178" s="5"/>
      <c r="BM178" s="1"/>
      <c r="BN178" s="1"/>
    </row>
    <row r="179" spans="2:88" ht="12.95" customHeight="1" x14ac:dyDescent="0.15">
      <c r="B179" s="250"/>
      <c r="C179" s="257" t="s">
        <v>279</v>
      </c>
      <c r="D179" s="258"/>
      <c r="E179" s="229" t="s">
        <v>280</v>
      </c>
      <c r="F179" s="230"/>
      <c r="G179" s="230"/>
      <c r="H179" s="231"/>
      <c r="I179" s="232" t="s">
        <v>281</v>
      </c>
      <c r="J179" s="232"/>
      <c r="K179" s="232"/>
      <c r="L179" s="232"/>
      <c r="M179" s="232"/>
      <c r="N179" s="232"/>
      <c r="O179" s="232"/>
      <c r="P179" s="232"/>
      <c r="Q179" s="233"/>
      <c r="R179" s="256"/>
      <c r="S179" s="239"/>
      <c r="T179" s="239"/>
      <c r="U179" s="239"/>
      <c r="V179" s="239"/>
      <c r="W179" s="239"/>
      <c r="X179" s="239"/>
      <c r="Y179" s="239"/>
      <c r="Z179" s="239"/>
      <c r="AA179" s="239"/>
      <c r="AB179" s="239"/>
      <c r="AC179" s="239"/>
      <c r="AD179" s="220"/>
      <c r="AE179" s="220"/>
      <c r="AF179" s="220"/>
      <c r="AG179" s="220"/>
      <c r="AH179" s="220"/>
      <c r="AI179" s="220"/>
      <c r="AJ179" s="220"/>
      <c r="AK179" s="220"/>
      <c r="AL179" s="220"/>
      <c r="AM179" s="220"/>
      <c r="AN179" s="220"/>
      <c r="AO179" s="220"/>
      <c r="AP179" s="220"/>
      <c r="AQ179" s="220"/>
      <c r="AR179" s="220"/>
      <c r="AS179" s="220"/>
      <c r="AT179" s="220"/>
      <c r="AU179" s="220"/>
      <c r="AV179" s="220"/>
      <c r="AW179" s="220"/>
      <c r="AX179" s="220"/>
      <c r="AY179" s="220"/>
      <c r="AZ179" s="220"/>
      <c r="BA179" s="220"/>
      <c r="BB179" s="220"/>
      <c r="BC179" s="220"/>
      <c r="BD179" s="220"/>
      <c r="BE179" s="220"/>
      <c r="BF179" s="220"/>
      <c r="BG179" s="221"/>
      <c r="BH179" s="222"/>
      <c r="BI179" s="222"/>
      <c r="BJ179" s="222"/>
      <c r="BK179" s="222"/>
      <c r="BL179" s="5"/>
      <c r="BM179" s="1"/>
      <c r="BN179" s="1"/>
    </row>
    <row r="180" spans="2:88" ht="24.95" customHeight="1" x14ac:dyDescent="0.15">
      <c r="B180" s="250"/>
      <c r="C180" s="259"/>
      <c r="D180" s="260"/>
      <c r="E180" s="234"/>
      <c r="F180" s="235"/>
      <c r="G180" s="235"/>
      <c r="H180" s="236"/>
      <c r="I180" s="237"/>
      <c r="J180" s="237"/>
      <c r="K180" s="237"/>
      <c r="L180" s="237"/>
      <c r="M180" s="237"/>
      <c r="N180" s="237"/>
      <c r="O180" s="237"/>
      <c r="P180" s="237"/>
      <c r="Q180" s="238"/>
      <c r="R180" s="239" t="s">
        <v>282</v>
      </c>
      <c r="S180" s="239"/>
      <c r="T180" s="239"/>
      <c r="U180" s="239"/>
      <c r="V180" s="239"/>
      <c r="W180" s="239"/>
      <c r="X180" s="239"/>
      <c r="Y180" s="239"/>
      <c r="Z180" s="239"/>
      <c r="AA180" s="239"/>
      <c r="AB180" s="239"/>
      <c r="AC180" s="239"/>
      <c r="AD180" s="220"/>
      <c r="AE180" s="220"/>
      <c r="AF180" s="220"/>
      <c r="AG180" s="220"/>
      <c r="AH180" s="220"/>
      <c r="AI180" s="220"/>
      <c r="AJ180" s="220"/>
      <c r="AK180" s="220"/>
      <c r="AL180" s="220"/>
      <c r="AM180" s="220"/>
      <c r="AN180" s="220"/>
      <c r="AO180" s="220"/>
      <c r="AP180" s="220"/>
      <c r="AQ180" s="220"/>
      <c r="AR180" s="220"/>
      <c r="AS180" s="220"/>
      <c r="AT180" s="220"/>
      <c r="AU180" s="220"/>
      <c r="AV180" s="220"/>
      <c r="AW180" s="220"/>
      <c r="AX180" s="220"/>
      <c r="AY180" s="220"/>
      <c r="AZ180" s="220"/>
      <c r="BA180" s="220"/>
      <c r="BB180" s="220"/>
      <c r="BC180" s="220"/>
      <c r="BD180" s="220"/>
      <c r="BE180" s="220"/>
      <c r="BF180" s="220"/>
      <c r="BG180" s="220"/>
      <c r="BH180" s="220"/>
      <c r="BI180" s="220"/>
      <c r="BJ180" s="220"/>
      <c r="BK180" s="220"/>
      <c r="BL180" s="5"/>
      <c r="BM180" s="1"/>
      <c r="BN180" s="1"/>
    </row>
    <row r="181" spans="2:88" ht="12.95" customHeight="1" x14ac:dyDescent="0.15">
      <c r="B181" s="250"/>
      <c r="C181" s="240" t="s">
        <v>283</v>
      </c>
      <c r="D181" s="241"/>
      <c r="E181" s="229" t="s">
        <v>284</v>
      </c>
      <c r="F181" s="230"/>
      <c r="G181" s="230"/>
      <c r="H181" s="231"/>
      <c r="I181" s="232" t="s">
        <v>281</v>
      </c>
      <c r="J181" s="232"/>
      <c r="K181" s="232"/>
      <c r="L181" s="232"/>
      <c r="M181" s="232"/>
      <c r="N181" s="232"/>
      <c r="O181" s="232"/>
      <c r="P181" s="232"/>
      <c r="Q181" s="233"/>
      <c r="R181" s="223"/>
      <c r="S181" s="223"/>
      <c r="T181" s="223"/>
      <c r="U181" s="223"/>
      <c r="V181" s="223"/>
      <c r="W181" s="223"/>
      <c r="X181" s="223"/>
      <c r="Y181" s="223"/>
      <c r="Z181" s="223"/>
      <c r="AA181" s="223"/>
      <c r="AB181" s="223"/>
      <c r="AC181" s="223"/>
      <c r="AD181" s="220"/>
      <c r="AE181" s="220"/>
      <c r="AF181" s="220"/>
      <c r="AG181" s="220"/>
      <c r="AH181" s="220"/>
      <c r="AI181" s="220"/>
      <c r="AJ181" s="220"/>
      <c r="AK181" s="220"/>
      <c r="AL181" s="220"/>
      <c r="AM181" s="220"/>
      <c r="AN181" s="220"/>
      <c r="AO181" s="220"/>
      <c r="AP181" s="220"/>
      <c r="AQ181" s="220"/>
      <c r="AR181" s="220"/>
      <c r="AS181" s="220"/>
      <c r="AT181" s="220"/>
      <c r="AU181" s="220"/>
      <c r="AV181" s="220"/>
      <c r="AW181" s="220"/>
      <c r="AX181" s="220"/>
      <c r="AY181" s="220"/>
      <c r="AZ181" s="220"/>
      <c r="BA181" s="220"/>
      <c r="BB181" s="220"/>
      <c r="BC181" s="220"/>
      <c r="BD181" s="220"/>
      <c r="BE181" s="220"/>
      <c r="BF181" s="220"/>
      <c r="BG181" s="220"/>
      <c r="BH181" s="220"/>
      <c r="BI181" s="220"/>
      <c r="BJ181" s="220"/>
      <c r="BK181" s="220"/>
      <c r="BL181" s="5"/>
      <c r="BM181" s="1"/>
      <c r="BN181" s="1"/>
    </row>
    <row r="182" spans="2:88" ht="27.95" customHeight="1" x14ac:dyDescent="0.15">
      <c r="B182" s="250"/>
      <c r="C182" s="240"/>
      <c r="D182" s="241"/>
      <c r="E182" s="244"/>
      <c r="F182" s="245"/>
      <c r="G182" s="245"/>
      <c r="H182" s="246"/>
      <c r="I182" s="247"/>
      <c r="J182" s="247"/>
      <c r="K182" s="247"/>
      <c r="L182" s="247"/>
      <c r="M182" s="247"/>
      <c r="N182" s="247"/>
      <c r="O182" s="247"/>
      <c r="P182" s="247"/>
      <c r="Q182" s="248"/>
      <c r="R182" s="261" t="s">
        <v>285</v>
      </c>
      <c r="S182" s="261"/>
      <c r="T182" s="261"/>
      <c r="U182" s="261"/>
      <c r="V182" s="261"/>
      <c r="W182" s="261"/>
      <c r="X182" s="261"/>
      <c r="Y182" s="261"/>
      <c r="Z182" s="261"/>
      <c r="AA182" s="261"/>
      <c r="AB182" s="261"/>
      <c r="AC182" s="261"/>
      <c r="AD182" s="220"/>
      <c r="AE182" s="220"/>
      <c r="AF182" s="220"/>
      <c r="AG182" s="220"/>
      <c r="AH182" s="220"/>
      <c r="AI182" s="220"/>
      <c r="AJ182" s="220"/>
      <c r="AK182" s="220"/>
      <c r="AL182" s="220"/>
      <c r="AM182" s="220"/>
      <c r="AN182" s="220"/>
      <c r="AO182" s="220"/>
      <c r="AP182" s="220"/>
      <c r="AQ182" s="220"/>
      <c r="AR182" s="220"/>
      <c r="AS182" s="220"/>
      <c r="AT182" s="220"/>
      <c r="AU182" s="220"/>
      <c r="AV182" s="220"/>
      <c r="AW182" s="220"/>
      <c r="AX182" s="220"/>
      <c r="AY182" s="220"/>
      <c r="AZ182" s="220"/>
      <c r="BA182" s="220"/>
      <c r="BB182" s="220"/>
      <c r="BC182" s="220"/>
      <c r="BD182" s="220"/>
      <c r="BE182" s="220"/>
      <c r="BF182" s="220"/>
      <c r="BG182" s="220"/>
      <c r="BH182" s="220"/>
      <c r="BI182" s="220"/>
      <c r="BJ182" s="220"/>
      <c r="BK182" s="220"/>
      <c r="BL182" s="5"/>
      <c r="BM182" s="1"/>
      <c r="BN182" s="1"/>
    </row>
    <row r="183" spans="2:88" ht="26.1" customHeight="1" x14ac:dyDescent="0.15">
      <c r="B183" s="250"/>
      <c r="C183" s="240"/>
      <c r="D183" s="241"/>
      <c r="E183" s="224" t="s">
        <v>286</v>
      </c>
      <c r="F183" s="237"/>
      <c r="G183" s="237"/>
      <c r="H183" s="237"/>
      <c r="I183" s="237"/>
      <c r="J183" s="237"/>
      <c r="K183" s="237"/>
      <c r="L183" s="237"/>
      <c r="M183" s="237"/>
      <c r="N183" s="237"/>
      <c r="O183" s="237"/>
      <c r="P183" s="237"/>
      <c r="Q183" s="238"/>
      <c r="R183" s="223"/>
      <c r="S183" s="223"/>
      <c r="T183" s="223"/>
      <c r="U183" s="223"/>
      <c r="V183" s="223"/>
      <c r="W183" s="223"/>
      <c r="X183" s="223"/>
      <c r="Y183" s="223"/>
      <c r="Z183" s="223"/>
      <c r="AA183" s="223"/>
      <c r="AB183" s="223"/>
      <c r="AC183" s="223"/>
      <c r="AD183" s="220"/>
      <c r="AE183" s="220"/>
      <c r="AF183" s="220"/>
      <c r="AG183" s="220"/>
      <c r="AH183" s="220"/>
      <c r="AI183" s="220"/>
      <c r="AJ183" s="220"/>
      <c r="AK183" s="220"/>
      <c r="AL183" s="220"/>
      <c r="AM183" s="220"/>
      <c r="AN183" s="220"/>
      <c r="AO183" s="220"/>
      <c r="AP183" s="220"/>
      <c r="AQ183" s="220"/>
      <c r="AR183" s="220"/>
      <c r="AS183" s="220"/>
      <c r="AT183" s="220"/>
      <c r="AU183" s="220"/>
      <c r="AV183" s="220"/>
      <c r="AW183" s="220"/>
      <c r="AX183" s="220"/>
      <c r="AY183" s="220"/>
      <c r="AZ183" s="220"/>
      <c r="BA183" s="220"/>
      <c r="BB183" s="220"/>
      <c r="BC183" s="220"/>
      <c r="BD183" s="220"/>
      <c r="BE183" s="220"/>
      <c r="BF183" s="220"/>
      <c r="BG183" s="220"/>
      <c r="BH183" s="220"/>
      <c r="BI183" s="220"/>
      <c r="BJ183" s="220"/>
      <c r="BK183" s="220"/>
      <c r="BL183" s="5"/>
      <c r="BM183" s="1"/>
      <c r="BN183" s="1"/>
    </row>
    <row r="184" spans="2:88" ht="21.95" customHeight="1" thickBot="1" x14ac:dyDescent="0.2">
      <c r="B184" s="251"/>
      <c r="C184" s="242"/>
      <c r="D184" s="243"/>
      <c r="E184" s="225" t="s">
        <v>287</v>
      </c>
      <c r="F184" s="262"/>
      <c r="G184" s="262"/>
      <c r="H184" s="262"/>
      <c r="I184" s="262"/>
      <c r="J184" s="262"/>
      <c r="K184" s="262"/>
      <c r="L184" s="262"/>
      <c r="M184" s="262"/>
      <c r="N184" s="262"/>
      <c r="O184" s="262"/>
      <c r="P184" s="262"/>
      <c r="Q184" s="263"/>
      <c r="AD184" s="220"/>
      <c r="AE184" s="220"/>
      <c r="AF184" s="220"/>
      <c r="AG184" s="220"/>
      <c r="AH184" s="220"/>
      <c r="AI184" s="220"/>
      <c r="AJ184" s="220"/>
      <c r="AK184" s="220"/>
      <c r="AL184" s="220"/>
      <c r="AM184" s="220"/>
      <c r="AN184" s="220"/>
      <c r="AO184" s="220"/>
      <c r="AP184" s="220"/>
      <c r="AQ184" s="220"/>
      <c r="AR184" s="220"/>
      <c r="AS184" s="220"/>
      <c r="AT184" s="220"/>
      <c r="AU184" s="220"/>
      <c r="AV184" s="220"/>
      <c r="AW184" s="220"/>
      <c r="AX184" s="220"/>
      <c r="AY184" s="220"/>
      <c r="AZ184" s="220"/>
      <c r="BA184" s="220"/>
      <c r="BB184" s="220"/>
      <c r="BC184" s="220"/>
      <c r="BD184" s="220"/>
      <c r="BE184" s="220"/>
      <c r="BF184" s="220"/>
      <c r="BG184" s="220"/>
      <c r="BH184" s="220"/>
      <c r="BI184" s="220"/>
      <c r="BJ184" s="220"/>
      <c r="BK184" s="220"/>
      <c r="BL184" s="5"/>
      <c r="BM184" s="1"/>
      <c r="BN184" s="1"/>
    </row>
    <row r="185" spans="2:88" s="22" customFormat="1" ht="12.75" customHeight="1" x14ac:dyDescent="0.15">
      <c r="AD185" s="1"/>
      <c r="AE185" s="5"/>
      <c r="AF185" s="5"/>
      <c r="AG185" s="5"/>
      <c r="AH185" s="10"/>
      <c r="AI185" s="10"/>
      <c r="AJ185" s="10"/>
      <c r="AK185" s="10"/>
      <c r="AL185" s="37"/>
      <c r="AM185" s="89"/>
      <c r="AN185" s="89"/>
      <c r="AO185" s="89"/>
      <c r="AP185" s="81"/>
      <c r="AQ185" s="81"/>
      <c r="AR185" s="5"/>
      <c r="AS185" s="5"/>
      <c r="AT185" s="5"/>
      <c r="AU185" s="5"/>
      <c r="AV185" s="1"/>
      <c r="AW185" s="1"/>
      <c r="AX185" s="1"/>
      <c r="AY185" s="1"/>
      <c r="AZ185" s="1"/>
      <c r="BA185" s="1"/>
      <c r="BB185" s="1"/>
      <c r="BC185" s="1"/>
      <c r="BD185" s="217"/>
      <c r="BE185" s="218"/>
      <c r="BF185" s="217"/>
      <c r="BG185" s="218"/>
      <c r="BH185" s="218"/>
      <c r="BI185" s="218"/>
      <c r="BJ185" s="218"/>
      <c r="BK185" s="218"/>
      <c r="BL185" s="218"/>
      <c r="BM185" s="218"/>
      <c r="BN185" s="218"/>
      <c r="BO185" s="217"/>
      <c r="BP185" s="217"/>
      <c r="BQ185" s="217"/>
      <c r="BR185" s="217"/>
      <c r="BS185" s="217"/>
      <c r="BT185" s="217"/>
      <c r="BU185" s="217"/>
      <c r="BV185" s="217"/>
      <c r="BW185" s="217"/>
      <c r="BX185" s="217"/>
      <c r="BY185" s="217"/>
      <c r="BZ185" s="217"/>
      <c r="CA185" s="217"/>
      <c r="CB185" s="217"/>
      <c r="CC185" s="217"/>
      <c r="CD185" s="217"/>
      <c r="CE185" s="217"/>
      <c r="CF185" s="217"/>
      <c r="CG185" s="217"/>
      <c r="CH185" s="217"/>
      <c r="CI185" s="217"/>
      <c r="CJ185" s="217"/>
    </row>
    <row r="186" spans="2:88" x14ac:dyDescent="0.15">
      <c r="AE186" s="5"/>
      <c r="AF186" s="5"/>
      <c r="AG186" s="5"/>
      <c r="AH186" s="10"/>
      <c r="AI186" s="10"/>
      <c r="AJ186" s="10"/>
      <c r="AK186" s="10"/>
      <c r="AL186" s="10"/>
      <c r="AM186" s="10"/>
      <c r="AN186" s="10"/>
      <c r="AO186" s="10"/>
      <c r="AP186" s="10"/>
      <c r="AQ186" s="5"/>
      <c r="AR186" s="5"/>
      <c r="AS186" s="5"/>
      <c r="AT186" s="5"/>
      <c r="AU186" s="5"/>
      <c r="BE186" s="1"/>
      <c r="BG186" s="1"/>
      <c r="BH186" s="1"/>
      <c r="BI186" s="1"/>
      <c r="BJ186" s="1"/>
      <c r="BK186" s="1"/>
      <c r="BL186" s="1"/>
      <c r="BM186" s="1"/>
      <c r="BN186" s="1"/>
    </row>
    <row r="187" spans="2:88" x14ac:dyDescent="0.15">
      <c r="B187" s="1" t="s">
        <v>288</v>
      </c>
      <c r="AE187" s="5"/>
      <c r="AF187" s="5"/>
      <c r="AG187" s="5"/>
      <c r="AH187" s="10"/>
      <c r="AI187" s="10"/>
      <c r="AJ187" s="10"/>
      <c r="AK187" s="10"/>
      <c r="AL187" s="10"/>
      <c r="AM187" s="10"/>
      <c r="AN187" s="10"/>
      <c r="AO187" s="10"/>
      <c r="AP187" s="10"/>
      <c r="AQ187" s="5"/>
      <c r="AR187" s="5"/>
      <c r="AS187" s="5"/>
      <c r="AT187" s="5"/>
      <c r="AU187" s="5"/>
      <c r="BE187" s="1"/>
      <c r="BG187" s="1"/>
      <c r="BH187" s="1"/>
      <c r="BI187" s="1"/>
      <c r="BJ187" s="1"/>
      <c r="BK187" s="1"/>
      <c r="BL187" s="1"/>
      <c r="BM187" s="1"/>
      <c r="BN187" s="1"/>
    </row>
    <row r="188" spans="2:88" x14ac:dyDescent="0.15">
      <c r="B188" s="226" t="s">
        <v>27</v>
      </c>
      <c r="C188" s="228" t="s">
        <v>289</v>
      </c>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E188" s="5"/>
      <c r="AF188" s="5"/>
      <c r="AG188" s="5"/>
      <c r="AH188" s="10"/>
      <c r="AI188" s="10"/>
      <c r="AJ188" s="10"/>
      <c r="AK188" s="10"/>
      <c r="AL188" s="10"/>
      <c r="AM188" s="10"/>
      <c r="AN188" s="10"/>
      <c r="AO188" s="10"/>
      <c r="AP188" s="10"/>
      <c r="AQ188" s="5"/>
      <c r="AR188" s="5"/>
      <c r="AS188" s="5"/>
      <c r="AT188" s="5"/>
      <c r="AU188" s="5"/>
      <c r="BE188" s="1"/>
      <c r="BG188" s="1"/>
      <c r="BH188" s="1"/>
      <c r="BI188" s="1"/>
      <c r="BJ188" s="1"/>
      <c r="BK188" s="1"/>
      <c r="BL188" s="1"/>
      <c r="BM188" s="1"/>
      <c r="BN188" s="1"/>
    </row>
    <row r="189" spans="2:88" x14ac:dyDescent="0.15">
      <c r="AE189" s="5"/>
      <c r="AF189" s="5"/>
      <c r="AG189" s="5"/>
      <c r="AH189" s="10"/>
      <c r="AI189" s="10"/>
      <c r="AJ189" s="10"/>
      <c r="AK189" s="10"/>
      <c r="AL189" s="10"/>
      <c r="AM189" s="10"/>
      <c r="AN189" s="10"/>
      <c r="AO189" s="10"/>
      <c r="AP189" s="10"/>
      <c r="AQ189" s="5"/>
      <c r="AR189" s="5"/>
      <c r="AS189" s="5"/>
      <c r="AT189" s="5"/>
      <c r="AU189" s="5"/>
      <c r="BE189" s="1"/>
      <c r="BG189" s="1"/>
      <c r="BH189" s="1"/>
      <c r="BI189" s="1"/>
      <c r="BJ189" s="1"/>
      <c r="BK189" s="1"/>
      <c r="BL189" s="1"/>
      <c r="BM189" s="1"/>
      <c r="BN189" s="1"/>
    </row>
    <row r="190" spans="2:88" x14ac:dyDescent="0.15">
      <c r="B190" s="227"/>
      <c r="C190" s="227"/>
      <c r="AE190" s="5"/>
      <c r="AF190" s="5"/>
      <c r="AG190" s="5"/>
      <c r="AH190" s="10"/>
      <c r="AI190" s="10"/>
      <c r="AJ190" s="10"/>
      <c r="AK190" s="10"/>
      <c r="AL190" s="10"/>
      <c r="AM190" s="10"/>
      <c r="AN190" s="10"/>
      <c r="AO190" s="10"/>
      <c r="AP190" s="10"/>
      <c r="AQ190" s="5"/>
      <c r="AR190" s="5"/>
      <c r="AS190" s="5"/>
      <c r="AT190" s="5"/>
      <c r="AU190" s="5"/>
      <c r="BE190" s="1"/>
      <c r="BG190" s="1"/>
      <c r="BH190" s="1"/>
      <c r="BI190" s="1"/>
      <c r="BJ190" s="1"/>
      <c r="BK190" s="1"/>
      <c r="BL190" s="1"/>
      <c r="BM190" s="1"/>
      <c r="BN190" s="1"/>
    </row>
    <row r="191" spans="2:88" x14ac:dyDescent="0.15">
      <c r="AE191" s="5"/>
      <c r="AF191" s="5"/>
      <c r="AG191" s="5"/>
      <c r="AH191" s="10"/>
      <c r="AI191" s="10"/>
      <c r="AJ191" s="10"/>
      <c r="AK191" s="10"/>
      <c r="AL191" s="10"/>
      <c r="AM191" s="10"/>
      <c r="AN191" s="10"/>
      <c r="AO191" s="10"/>
      <c r="AP191" s="10"/>
      <c r="AQ191" s="5"/>
      <c r="AR191" s="5"/>
      <c r="AS191" s="5"/>
      <c r="AT191" s="5"/>
      <c r="AU191" s="5"/>
      <c r="BE191" s="1"/>
      <c r="BG191" s="1"/>
      <c r="BH191" s="1"/>
      <c r="BI191" s="1"/>
      <c r="BJ191" s="1"/>
      <c r="BK191" s="1"/>
      <c r="BL191" s="1"/>
      <c r="BM191" s="1"/>
      <c r="BN191" s="1"/>
    </row>
    <row r="192" spans="2:88" x14ac:dyDescent="0.15">
      <c r="AE192" s="5"/>
      <c r="AF192" s="5"/>
      <c r="AG192" s="5"/>
      <c r="AH192" s="10"/>
      <c r="AI192" s="10"/>
      <c r="AJ192" s="10"/>
      <c r="AK192" s="10"/>
      <c r="AL192" s="10"/>
      <c r="AM192" s="10"/>
      <c r="AN192" s="10"/>
      <c r="AO192" s="10"/>
      <c r="AP192" s="10"/>
      <c r="AQ192" s="5"/>
      <c r="AR192" s="5"/>
      <c r="AS192" s="5"/>
      <c r="AT192" s="5"/>
      <c r="AU192" s="5"/>
      <c r="BE192" s="1"/>
      <c r="BG192" s="1"/>
      <c r="BH192" s="1"/>
      <c r="BI192" s="1"/>
      <c r="BJ192" s="1"/>
      <c r="BK192" s="1"/>
      <c r="BL192" s="1"/>
      <c r="BM192" s="1"/>
      <c r="BN192" s="1"/>
    </row>
    <row r="193" spans="31:66" x14ac:dyDescent="0.15">
      <c r="AE193" s="5"/>
      <c r="AF193" s="5"/>
      <c r="AG193" s="5"/>
      <c r="AH193" s="10"/>
      <c r="AI193" s="10"/>
      <c r="AJ193" s="10"/>
      <c r="AK193" s="10"/>
      <c r="AL193" s="10"/>
      <c r="AM193" s="10"/>
      <c r="AN193" s="10"/>
      <c r="AO193" s="10"/>
      <c r="AP193" s="10"/>
      <c r="AQ193" s="5"/>
      <c r="AR193" s="5"/>
      <c r="AS193" s="5"/>
      <c r="AT193" s="5"/>
      <c r="AU193" s="5"/>
      <c r="BE193" s="1"/>
      <c r="BG193" s="1"/>
      <c r="BH193" s="1"/>
      <c r="BI193" s="1"/>
      <c r="BJ193" s="1"/>
      <c r="BK193" s="1"/>
      <c r="BL193" s="1"/>
      <c r="BM193" s="1"/>
      <c r="BN193" s="1"/>
    </row>
    <row r="194" spans="31:66" x14ac:dyDescent="0.15">
      <c r="AE194" s="5"/>
      <c r="AF194" s="5"/>
      <c r="AG194" s="5"/>
      <c r="AH194" s="10"/>
      <c r="AI194" s="10"/>
      <c r="AJ194" s="10"/>
      <c r="AK194" s="10"/>
      <c r="AL194" s="10"/>
      <c r="AM194" s="10"/>
      <c r="AN194" s="10"/>
      <c r="AO194" s="10"/>
      <c r="AP194" s="10"/>
      <c r="AQ194" s="5"/>
      <c r="AR194" s="5"/>
      <c r="AS194" s="5"/>
      <c r="AT194" s="5"/>
      <c r="AU194" s="5"/>
      <c r="BE194" s="1"/>
      <c r="BG194" s="1"/>
      <c r="BH194" s="1"/>
      <c r="BI194" s="1"/>
      <c r="BJ194" s="1"/>
      <c r="BK194" s="1"/>
      <c r="BL194" s="1"/>
      <c r="BM194" s="1"/>
      <c r="BN194" s="1"/>
    </row>
    <row r="195" spans="31:66" x14ac:dyDescent="0.15">
      <c r="AE195" s="5"/>
      <c r="AF195" s="5"/>
      <c r="AG195" s="5"/>
      <c r="AH195" s="10"/>
      <c r="AI195" s="10"/>
      <c r="AJ195" s="10"/>
      <c r="AK195" s="10"/>
      <c r="AL195" s="10"/>
      <c r="AM195" s="10"/>
      <c r="AN195" s="10"/>
      <c r="AO195" s="10"/>
      <c r="AP195" s="10"/>
      <c r="AQ195" s="5"/>
      <c r="AR195" s="5"/>
      <c r="AS195" s="5"/>
      <c r="AT195" s="5"/>
      <c r="AU195" s="5"/>
      <c r="BE195" s="1"/>
      <c r="BG195" s="1"/>
      <c r="BH195" s="1"/>
      <c r="BI195" s="1"/>
      <c r="BJ195" s="1"/>
      <c r="BK195" s="1"/>
      <c r="BL195" s="1"/>
      <c r="BM195" s="1"/>
      <c r="BN195" s="1"/>
    </row>
    <row r="196" spans="31:66" x14ac:dyDescent="0.15">
      <c r="AE196" s="5"/>
      <c r="AF196" s="5"/>
      <c r="AG196" s="5"/>
      <c r="AH196" s="10"/>
      <c r="AI196" s="10"/>
      <c r="AJ196" s="10"/>
      <c r="AK196" s="10"/>
      <c r="AL196" s="10"/>
      <c r="AM196" s="10"/>
      <c r="AN196" s="10"/>
      <c r="AO196" s="10"/>
      <c r="AP196" s="10"/>
      <c r="AQ196" s="5"/>
      <c r="AR196" s="5"/>
      <c r="AS196" s="5"/>
      <c r="AT196" s="5"/>
      <c r="AU196" s="5"/>
      <c r="BE196" s="1"/>
      <c r="BG196" s="1"/>
      <c r="BH196" s="1"/>
      <c r="BI196" s="1"/>
      <c r="BJ196" s="1"/>
      <c r="BK196" s="1"/>
      <c r="BL196" s="1"/>
      <c r="BM196" s="1"/>
      <c r="BN196" s="1"/>
    </row>
    <row r="197" spans="31:66" x14ac:dyDescent="0.15">
      <c r="AE197" s="5"/>
      <c r="AF197" s="5"/>
      <c r="AG197" s="5"/>
      <c r="AH197" s="10"/>
      <c r="AI197" s="10"/>
      <c r="AJ197" s="10"/>
      <c r="AK197" s="10"/>
      <c r="AL197" s="10"/>
      <c r="AM197" s="10"/>
      <c r="AN197" s="10"/>
      <c r="AO197" s="10"/>
      <c r="AP197" s="10"/>
      <c r="AQ197" s="5"/>
      <c r="AR197" s="5"/>
      <c r="AS197" s="5"/>
      <c r="AT197" s="5"/>
      <c r="AU197" s="5"/>
      <c r="BE197" s="1"/>
      <c r="BG197" s="1"/>
      <c r="BH197" s="1"/>
      <c r="BI197" s="1"/>
      <c r="BJ197" s="1"/>
      <c r="BK197" s="1"/>
      <c r="BL197" s="1"/>
      <c r="BM197" s="1"/>
      <c r="BN197" s="1"/>
    </row>
    <row r="198" spans="31:66" x14ac:dyDescent="0.15">
      <c r="AE198" s="5"/>
      <c r="AF198" s="5"/>
      <c r="AG198" s="5"/>
      <c r="AH198" s="10"/>
      <c r="AI198" s="10"/>
      <c r="AJ198" s="10"/>
      <c r="AK198" s="10"/>
      <c r="AL198" s="10"/>
      <c r="AM198" s="10"/>
      <c r="AN198" s="10"/>
      <c r="AO198" s="10"/>
      <c r="AP198" s="10"/>
      <c r="AQ198" s="5"/>
      <c r="AR198" s="5"/>
      <c r="AS198" s="5"/>
      <c r="AT198" s="5"/>
      <c r="AU198" s="5"/>
      <c r="BE198" s="1"/>
      <c r="BG198" s="1"/>
      <c r="BH198" s="1"/>
      <c r="BI198" s="1"/>
      <c r="BJ198" s="1"/>
      <c r="BK198" s="1"/>
      <c r="BL198" s="1"/>
      <c r="BM198" s="1"/>
      <c r="BN198" s="1"/>
    </row>
    <row r="199" spans="31:66" x14ac:dyDescent="0.15">
      <c r="AE199" s="5"/>
      <c r="AF199" s="5"/>
      <c r="AG199" s="5"/>
      <c r="AH199" s="10"/>
      <c r="AI199" s="10"/>
      <c r="AJ199" s="10"/>
      <c r="AK199" s="10"/>
      <c r="AL199" s="10"/>
      <c r="AM199" s="10"/>
      <c r="AN199" s="10"/>
      <c r="AO199" s="10"/>
      <c r="AP199" s="10"/>
      <c r="AQ199" s="5"/>
      <c r="AR199" s="5"/>
      <c r="AS199" s="5"/>
      <c r="AT199" s="5"/>
      <c r="AU199" s="5"/>
      <c r="BE199" s="1"/>
      <c r="BG199" s="1"/>
      <c r="BH199" s="1"/>
      <c r="BI199" s="1"/>
      <c r="BJ199" s="1"/>
      <c r="BK199" s="1"/>
      <c r="BL199" s="1"/>
      <c r="BM199" s="1"/>
      <c r="BN199" s="1"/>
    </row>
    <row r="200" spans="31:66" x14ac:dyDescent="0.15">
      <c r="AE200" s="5"/>
      <c r="AF200" s="5"/>
      <c r="AG200" s="5"/>
      <c r="AH200" s="10"/>
      <c r="AI200" s="10"/>
      <c r="AJ200" s="10"/>
      <c r="AK200" s="10"/>
      <c r="AL200" s="10"/>
      <c r="AM200" s="10"/>
      <c r="AN200" s="10"/>
      <c r="AO200" s="10"/>
      <c r="AP200" s="10"/>
      <c r="AQ200" s="5"/>
      <c r="AR200" s="5"/>
      <c r="AS200" s="5"/>
      <c r="AT200" s="5"/>
      <c r="AU200" s="5"/>
      <c r="BE200" s="1"/>
      <c r="BG200" s="1"/>
      <c r="BH200" s="1"/>
      <c r="BI200" s="1"/>
      <c r="BJ200" s="1"/>
      <c r="BK200" s="1"/>
      <c r="BL200" s="1"/>
      <c r="BM200" s="1"/>
      <c r="BN200" s="1"/>
    </row>
    <row r="201" spans="31:66" x14ac:dyDescent="0.15">
      <c r="AE201" s="5"/>
      <c r="AF201" s="5"/>
      <c r="AG201" s="5"/>
      <c r="AH201" s="10"/>
      <c r="AI201" s="10"/>
      <c r="AJ201" s="10"/>
      <c r="AK201" s="10"/>
      <c r="AL201" s="10"/>
      <c r="AM201" s="10"/>
      <c r="AN201" s="10"/>
      <c r="AO201" s="10"/>
      <c r="AP201" s="10"/>
      <c r="AQ201" s="5"/>
      <c r="AR201" s="5"/>
      <c r="AS201" s="5"/>
      <c r="AT201" s="5"/>
      <c r="AU201" s="5"/>
      <c r="BE201" s="1"/>
      <c r="BG201" s="1"/>
      <c r="BH201" s="1"/>
      <c r="BI201" s="1"/>
      <c r="BJ201" s="1"/>
      <c r="BK201" s="1"/>
      <c r="BL201" s="1"/>
      <c r="BM201" s="1"/>
      <c r="BN201" s="1"/>
    </row>
    <row r="202" spans="31:66" x14ac:dyDescent="0.15">
      <c r="AE202" s="5"/>
      <c r="AF202" s="5"/>
      <c r="AG202" s="5"/>
      <c r="AH202" s="10"/>
      <c r="AI202" s="10"/>
      <c r="AJ202" s="10"/>
      <c r="AK202" s="10"/>
      <c r="AL202" s="10"/>
      <c r="AM202" s="10"/>
      <c r="AN202" s="10"/>
      <c r="AO202" s="10"/>
      <c r="AP202" s="10"/>
      <c r="AQ202" s="5"/>
      <c r="AR202" s="5"/>
      <c r="AS202" s="5"/>
      <c r="AT202" s="5"/>
      <c r="AU202" s="5"/>
      <c r="BE202" s="1"/>
      <c r="BG202" s="1"/>
      <c r="BH202" s="1"/>
      <c r="BI202" s="1"/>
      <c r="BJ202" s="1"/>
      <c r="BK202" s="1"/>
      <c r="BL202" s="1"/>
      <c r="BM202" s="1"/>
      <c r="BN202" s="1"/>
    </row>
    <row r="203" spans="31:66" x14ac:dyDescent="0.15">
      <c r="AE203" s="5"/>
      <c r="AF203" s="5"/>
      <c r="AG203" s="5"/>
      <c r="AH203" s="10"/>
      <c r="AI203" s="10"/>
      <c r="AJ203" s="10"/>
      <c r="AK203" s="10"/>
      <c r="AL203" s="10"/>
      <c r="AM203" s="10"/>
      <c r="AN203" s="10"/>
      <c r="AO203" s="10"/>
      <c r="AP203" s="10"/>
      <c r="AQ203" s="5"/>
      <c r="AR203" s="5"/>
      <c r="AS203" s="5"/>
      <c r="AT203" s="5"/>
      <c r="AU203" s="5"/>
      <c r="BE203" s="1"/>
      <c r="BG203" s="1"/>
      <c r="BH203" s="1"/>
      <c r="BI203" s="1"/>
      <c r="BJ203" s="1"/>
      <c r="BK203" s="1"/>
      <c r="BL203" s="1"/>
      <c r="BM203" s="1"/>
      <c r="BN203" s="1"/>
    </row>
    <row r="204" spans="31:66" x14ac:dyDescent="0.15">
      <c r="AE204" s="5"/>
      <c r="AF204" s="5"/>
      <c r="AG204" s="5"/>
      <c r="AH204" s="10"/>
      <c r="AI204" s="10"/>
      <c r="AJ204" s="10"/>
      <c r="AK204" s="10"/>
      <c r="AL204" s="10"/>
      <c r="AM204" s="10"/>
      <c r="AN204" s="10"/>
      <c r="AO204" s="10"/>
      <c r="AP204" s="10"/>
      <c r="AQ204" s="5"/>
      <c r="AR204" s="5"/>
      <c r="AS204" s="5"/>
      <c r="AT204" s="5"/>
      <c r="AU204" s="5"/>
      <c r="BE204" s="1"/>
      <c r="BG204" s="1"/>
      <c r="BH204" s="1"/>
      <c r="BI204" s="1"/>
      <c r="BJ204" s="1"/>
      <c r="BK204" s="1"/>
      <c r="BL204" s="1"/>
      <c r="BM204" s="1"/>
      <c r="BN204" s="1"/>
    </row>
    <row r="205" spans="31:66" x14ac:dyDescent="0.15">
      <c r="AE205" s="5"/>
      <c r="AF205" s="5"/>
      <c r="AG205" s="5"/>
      <c r="AH205" s="10"/>
      <c r="AI205" s="10"/>
      <c r="AJ205" s="10"/>
      <c r="AK205" s="10"/>
      <c r="AL205" s="10"/>
      <c r="AM205" s="10"/>
      <c r="AN205" s="10"/>
      <c r="AO205" s="10"/>
      <c r="AP205" s="10"/>
      <c r="AQ205" s="5"/>
      <c r="AR205" s="5"/>
      <c r="AS205" s="5"/>
      <c r="AT205" s="5"/>
      <c r="AU205" s="5"/>
      <c r="BE205" s="1"/>
      <c r="BG205" s="1"/>
      <c r="BH205" s="1"/>
      <c r="BI205" s="1"/>
      <c r="BJ205" s="1"/>
      <c r="BK205" s="1"/>
      <c r="BL205" s="1"/>
      <c r="BM205" s="1"/>
      <c r="BN205" s="1"/>
    </row>
    <row r="206" spans="31:66" x14ac:dyDescent="0.15">
      <c r="AE206" s="5"/>
      <c r="AF206" s="5"/>
      <c r="AG206" s="5"/>
      <c r="AH206" s="10"/>
      <c r="AI206" s="10"/>
      <c r="AJ206" s="10"/>
      <c r="AK206" s="10"/>
      <c r="AL206" s="10"/>
      <c r="AM206" s="10"/>
      <c r="AN206" s="10"/>
      <c r="AO206" s="10"/>
      <c r="AP206" s="10"/>
      <c r="AQ206" s="5"/>
      <c r="AR206" s="5"/>
      <c r="AS206" s="5"/>
      <c r="AT206" s="5"/>
      <c r="AU206" s="5"/>
      <c r="BE206" s="1"/>
      <c r="BG206" s="1"/>
      <c r="BH206" s="1"/>
      <c r="BI206" s="1"/>
      <c r="BJ206" s="1"/>
      <c r="BK206" s="1"/>
      <c r="BL206" s="1"/>
      <c r="BM206" s="1"/>
      <c r="BN206" s="1"/>
    </row>
    <row r="207" spans="31:66" x14ac:dyDescent="0.15">
      <c r="AE207" s="5"/>
      <c r="AF207" s="5"/>
      <c r="AG207" s="5"/>
      <c r="AH207" s="10"/>
      <c r="AI207" s="10"/>
      <c r="AJ207" s="10"/>
      <c r="AK207" s="10"/>
      <c r="AL207" s="10"/>
      <c r="AM207" s="10"/>
      <c r="AN207" s="10"/>
      <c r="AO207" s="10"/>
      <c r="AP207" s="10"/>
      <c r="AQ207" s="5"/>
      <c r="AR207" s="5"/>
      <c r="AS207" s="5"/>
      <c r="AT207" s="5"/>
      <c r="AU207" s="5"/>
      <c r="BE207" s="1"/>
      <c r="BG207" s="1"/>
      <c r="BH207" s="1"/>
      <c r="BI207" s="1"/>
      <c r="BJ207" s="1"/>
      <c r="BK207" s="1"/>
      <c r="BL207" s="1"/>
      <c r="BM207" s="1"/>
      <c r="BN207" s="1"/>
    </row>
    <row r="208" spans="31:66" x14ac:dyDescent="0.15">
      <c r="AE208" s="5"/>
      <c r="AF208" s="5"/>
      <c r="AG208" s="5"/>
      <c r="AH208" s="10"/>
      <c r="AI208" s="10"/>
      <c r="AJ208" s="10"/>
      <c r="AK208" s="10"/>
      <c r="AL208" s="10"/>
      <c r="AM208" s="10"/>
      <c r="AN208" s="10"/>
      <c r="AO208" s="10"/>
      <c r="AP208" s="10"/>
      <c r="AQ208" s="5"/>
      <c r="AR208" s="5"/>
      <c r="AS208" s="5"/>
      <c r="AT208" s="5"/>
      <c r="AU208" s="5"/>
      <c r="BE208" s="1"/>
      <c r="BG208" s="1"/>
      <c r="BH208" s="1"/>
      <c r="BI208" s="1"/>
      <c r="BJ208" s="1"/>
      <c r="BK208" s="1"/>
      <c r="BL208" s="1"/>
      <c r="BM208" s="1"/>
      <c r="BN208" s="1"/>
    </row>
    <row r="209" spans="31:66" x14ac:dyDescent="0.15">
      <c r="AE209" s="5"/>
      <c r="AF209" s="5"/>
      <c r="AG209" s="5"/>
      <c r="AH209" s="10"/>
      <c r="AI209" s="10"/>
      <c r="AJ209" s="10"/>
      <c r="AK209" s="10"/>
      <c r="AL209" s="10"/>
      <c r="AM209" s="10"/>
      <c r="AN209" s="10"/>
      <c r="AO209" s="10"/>
      <c r="AP209" s="10"/>
      <c r="AQ209" s="5"/>
      <c r="AR209" s="5"/>
      <c r="AS209" s="5"/>
      <c r="AT209" s="5"/>
      <c r="AU209" s="5"/>
      <c r="BE209" s="1"/>
      <c r="BG209" s="1"/>
      <c r="BH209" s="1"/>
      <c r="BI209" s="1"/>
      <c r="BJ209" s="1"/>
      <c r="BK209" s="1"/>
      <c r="BL209" s="1"/>
      <c r="BM209" s="1"/>
      <c r="BN209" s="1"/>
    </row>
    <row r="210" spans="31:66" x14ac:dyDescent="0.15">
      <c r="AE210" s="5"/>
      <c r="AF210" s="5"/>
      <c r="AG210" s="5"/>
      <c r="AH210" s="10"/>
      <c r="AI210" s="10"/>
      <c r="AJ210" s="10"/>
      <c r="AK210" s="10"/>
      <c r="AL210" s="10"/>
      <c r="AM210" s="10"/>
      <c r="AN210" s="10"/>
      <c r="AO210" s="10"/>
      <c r="AP210" s="10"/>
      <c r="AQ210" s="5"/>
      <c r="AR210" s="5"/>
      <c r="AS210" s="5"/>
      <c r="AT210" s="5"/>
      <c r="AU210" s="5"/>
      <c r="BE210" s="1"/>
      <c r="BG210" s="1"/>
      <c r="BH210" s="1"/>
      <c r="BI210" s="1"/>
      <c r="BJ210" s="1"/>
      <c r="BK210" s="1"/>
      <c r="BL210" s="1"/>
      <c r="BM210" s="1"/>
      <c r="BN210" s="1"/>
    </row>
    <row r="211" spans="31:66" x14ac:dyDescent="0.15">
      <c r="AE211" s="5"/>
      <c r="AF211" s="5"/>
      <c r="AG211" s="5"/>
      <c r="AH211" s="10"/>
      <c r="AI211" s="10"/>
      <c r="AJ211" s="10"/>
      <c r="AK211" s="10"/>
      <c r="AL211" s="10"/>
      <c r="AM211" s="10"/>
      <c r="AN211" s="10"/>
      <c r="AO211" s="10"/>
      <c r="AP211" s="10"/>
      <c r="AQ211" s="5"/>
      <c r="AR211" s="5"/>
      <c r="AS211" s="5"/>
      <c r="AT211" s="5"/>
      <c r="AU211" s="5"/>
      <c r="BE211" s="1"/>
      <c r="BG211" s="1"/>
      <c r="BH211" s="1"/>
      <c r="BI211" s="1"/>
      <c r="BJ211" s="1"/>
      <c r="BK211" s="1"/>
      <c r="BL211" s="1"/>
      <c r="BM211" s="1"/>
      <c r="BN211" s="1"/>
    </row>
    <row r="212" spans="31:66" x14ac:dyDescent="0.15">
      <c r="AE212" s="5"/>
      <c r="AF212" s="5"/>
      <c r="AG212" s="5"/>
      <c r="AH212" s="10"/>
      <c r="AI212" s="10"/>
      <c r="AJ212" s="10"/>
      <c r="AK212" s="10"/>
      <c r="AL212" s="10"/>
      <c r="AM212" s="10"/>
      <c r="AN212" s="10"/>
      <c r="AO212" s="10"/>
      <c r="AP212" s="10"/>
      <c r="AQ212" s="5"/>
      <c r="AR212" s="5"/>
      <c r="AS212" s="5"/>
      <c r="AT212" s="5"/>
      <c r="AU212" s="5"/>
      <c r="BE212" s="1"/>
      <c r="BG212" s="1"/>
      <c r="BH212" s="1"/>
      <c r="BI212" s="1"/>
      <c r="BJ212" s="1"/>
      <c r="BK212" s="1"/>
      <c r="BL212" s="1"/>
      <c r="BM212" s="1"/>
      <c r="BN212" s="1"/>
    </row>
    <row r="213" spans="31:66" x14ac:dyDescent="0.15">
      <c r="AE213" s="5"/>
      <c r="AF213" s="5"/>
      <c r="AG213" s="5"/>
      <c r="AH213" s="10"/>
      <c r="AI213" s="10"/>
      <c r="AJ213" s="10"/>
      <c r="AK213" s="10"/>
      <c r="AL213" s="10"/>
      <c r="AM213" s="10"/>
      <c r="AN213" s="10"/>
      <c r="AO213" s="10"/>
      <c r="AP213" s="10"/>
      <c r="AQ213" s="5"/>
      <c r="AR213" s="5"/>
      <c r="AS213" s="5"/>
      <c r="AT213" s="5"/>
      <c r="AU213" s="5"/>
      <c r="BE213" s="1"/>
      <c r="BG213" s="1"/>
      <c r="BH213" s="1"/>
      <c r="BI213" s="1"/>
      <c r="BJ213" s="1"/>
      <c r="BK213" s="1"/>
      <c r="BL213" s="1"/>
      <c r="BM213" s="1"/>
      <c r="BN213" s="1"/>
    </row>
    <row r="214" spans="31:66" x14ac:dyDescent="0.15">
      <c r="AE214" s="5"/>
      <c r="AF214" s="5"/>
      <c r="AG214" s="5"/>
      <c r="AH214" s="10"/>
      <c r="AI214" s="10"/>
      <c r="AJ214" s="10"/>
      <c r="AK214" s="10"/>
      <c r="AL214" s="10"/>
      <c r="AM214" s="10"/>
      <c r="AN214" s="10"/>
      <c r="AO214" s="10"/>
      <c r="AP214" s="10"/>
      <c r="AQ214" s="5"/>
      <c r="AR214" s="5"/>
      <c r="AS214" s="5"/>
      <c r="AT214" s="5"/>
      <c r="AU214" s="5"/>
      <c r="BE214" s="1"/>
      <c r="BG214" s="1"/>
      <c r="BH214" s="1"/>
      <c r="BI214" s="1"/>
      <c r="BJ214" s="1"/>
      <c r="BK214" s="1"/>
      <c r="BL214" s="1"/>
      <c r="BM214" s="1"/>
      <c r="BN214" s="1"/>
    </row>
    <row r="215" spans="31:66" x14ac:dyDescent="0.15">
      <c r="AE215" s="5"/>
      <c r="AF215" s="5"/>
      <c r="AG215" s="5"/>
      <c r="AH215" s="10"/>
      <c r="AI215" s="10"/>
      <c r="AJ215" s="10"/>
      <c r="AK215" s="10"/>
      <c r="AL215" s="10"/>
      <c r="AM215" s="10"/>
      <c r="AN215" s="10"/>
      <c r="AO215" s="10"/>
      <c r="AP215" s="10"/>
      <c r="AQ215" s="5"/>
      <c r="AR215" s="5"/>
      <c r="AS215" s="5"/>
      <c r="AT215" s="5"/>
      <c r="AU215" s="5"/>
      <c r="BE215" s="1"/>
      <c r="BG215" s="1"/>
      <c r="BH215" s="1"/>
      <c r="BI215" s="1"/>
      <c r="BJ215" s="1"/>
      <c r="BK215" s="1"/>
      <c r="BL215" s="1"/>
      <c r="BM215" s="1"/>
      <c r="BN215" s="1"/>
    </row>
    <row r="216" spans="31:66" x14ac:dyDescent="0.15">
      <c r="AE216" s="5"/>
      <c r="AF216" s="5"/>
      <c r="AG216" s="5"/>
      <c r="AH216" s="10"/>
      <c r="AI216" s="10"/>
      <c r="AJ216" s="10"/>
      <c r="AK216" s="10"/>
      <c r="AL216" s="10"/>
      <c r="AM216" s="10"/>
      <c r="AN216" s="10"/>
      <c r="AO216" s="10"/>
      <c r="AP216" s="10"/>
      <c r="AQ216" s="5"/>
      <c r="AR216" s="5"/>
      <c r="AS216" s="5"/>
      <c r="AT216" s="5"/>
      <c r="AU216" s="5"/>
      <c r="BE216" s="1"/>
      <c r="BG216" s="1"/>
      <c r="BH216" s="1"/>
      <c r="BI216" s="1"/>
      <c r="BJ216" s="1"/>
      <c r="BK216" s="1"/>
      <c r="BL216" s="1"/>
      <c r="BM216" s="1"/>
      <c r="BN216" s="1"/>
    </row>
    <row r="217" spans="31:66" x14ac:dyDescent="0.15">
      <c r="AE217" s="5"/>
      <c r="AF217" s="5"/>
      <c r="AG217" s="5"/>
      <c r="AH217" s="10"/>
      <c r="AI217" s="10"/>
      <c r="AJ217" s="10"/>
      <c r="AK217" s="10"/>
      <c r="AL217" s="10"/>
      <c r="AM217" s="10"/>
      <c r="AN217" s="10"/>
      <c r="AO217" s="10"/>
      <c r="AP217" s="10"/>
      <c r="AQ217" s="5"/>
      <c r="AR217" s="5"/>
      <c r="AS217" s="5"/>
      <c r="AT217" s="5"/>
      <c r="AU217" s="5"/>
      <c r="BE217" s="1"/>
      <c r="BG217" s="1"/>
      <c r="BH217" s="1"/>
      <c r="BI217" s="1"/>
      <c r="BJ217" s="1"/>
      <c r="BK217" s="1"/>
      <c r="BL217" s="1"/>
      <c r="BM217" s="1"/>
      <c r="BN217" s="1"/>
    </row>
    <row r="218" spans="31:66" x14ac:dyDescent="0.15">
      <c r="AE218" s="5"/>
      <c r="AF218" s="5"/>
      <c r="AG218" s="5"/>
      <c r="AH218" s="10"/>
      <c r="AI218" s="10"/>
      <c r="AJ218" s="10"/>
      <c r="AK218" s="10"/>
      <c r="AL218" s="10"/>
      <c r="AM218" s="10"/>
      <c r="AN218" s="10"/>
      <c r="AO218" s="10"/>
      <c r="AP218" s="10"/>
      <c r="AQ218" s="5"/>
      <c r="AR218" s="5"/>
      <c r="AS218" s="5"/>
      <c r="AT218" s="5"/>
      <c r="AU218" s="5"/>
      <c r="BE218" s="1"/>
      <c r="BG218" s="1"/>
      <c r="BH218" s="1"/>
      <c r="BI218" s="1"/>
      <c r="BJ218" s="1"/>
      <c r="BK218" s="1"/>
      <c r="BL218" s="1"/>
      <c r="BM218" s="1"/>
      <c r="BN218" s="1"/>
    </row>
    <row r="219" spans="31:66" x14ac:dyDescent="0.15">
      <c r="AE219" s="5"/>
      <c r="AF219" s="5"/>
      <c r="AG219" s="5"/>
      <c r="AH219" s="10"/>
      <c r="AI219" s="10"/>
      <c r="AJ219" s="10"/>
      <c r="AK219" s="10"/>
      <c r="AL219" s="10"/>
      <c r="AM219" s="10"/>
      <c r="AN219" s="10"/>
      <c r="AO219" s="10"/>
      <c r="AP219" s="10"/>
      <c r="AQ219" s="5"/>
      <c r="AR219" s="5"/>
      <c r="AS219" s="5"/>
      <c r="AT219" s="5"/>
      <c r="AU219" s="5"/>
      <c r="BE219" s="1"/>
      <c r="BG219" s="1"/>
      <c r="BH219" s="1"/>
      <c r="BI219" s="1"/>
      <c r="BJ219" s="1"/>
      <c r="BK219" s="1"/>
      <c r="BL219" s="1"/>
      <c r="BM219" s="1"/>
      <c r="BN219" s="1"/>
    </row>
    <row r="220" spans="31:66" x14ac:dyDescent="0.15">
      <c r="AE220" s="5"/>
      <c r="AF220" s="5"/>
      <c r="AG220" s="5"/>
      <c r="AH220" s="10"/>
      <c r="AI220" s="10"/>
      <c r="AJ220" s="10"/>
      <c r="AK220" s="10"/>
      <c r="AL220" s="10"/>
      <c r="AM220" s="10"/>
      <c r="AN220" s="10"/>
      <c r="AO220" s="10"/>
      <c r="AP220" s="10"/>
      <c r="AQ220" s="5"/>
      <c r="AR220" s="5"/>
      <c r="AS220" s="5"/>
      <c r="AT220" s="5"/>
      <c r="AU220" s="5"/>
      <c r="BE220" s="1"/>
      <c r="BG220" s="1"/>
      <c r="BH220" s="1"/>
      <c r="BI220" s="1"/>
      <c r="BJ220" s="1"/>
      <c r="BK220" s="1"/>
      <c r="BL220" s="1"/>
      <c r="BM220" s="1"/>
      <c r="BN220" s="1"/>
    </row>
    <row r="221" spans="31:66" x14ac:dyDescent="0.15">
      <c r="AE221" s="5"/>
      <c r="AF221" s="5"/>
      <c r="AG221" s="5"/>
      <c r="AH221" s="10"/>
      <c r="AI221" s="10"/>
      <c r="AJ221" s="10"/>
      <c r="AK221" s="10"/>
      <c r="AL221" s="10"/>
      <c r="AM221" s="10"/>
      <c r="AN221" s="10"/>
      <c r="AO221" s="10"/>
      <c r="AP221" s="10"/>
      <c r="AQ221" s="5"/>
      <c r="AR221" s="5"/>
      <c r="AS221" s="5"/>
      <c r="AT221" s="5"/>
      <c r="AU221" s="5"/>
      <c r="BE221" s="1"/>
      <c r="BG221" s="1"/>
      <c r="BH221" s="1"/>
      <c r="BI221" s="1"/>
      <c r="BJ221" s="1"/>
      <c r="BK221" s="1"/>
      <c r="BL221" s="1"/>
      <c r="BM221" s="1"/>
      <c r="BN221" s="1"/>
    </row>
    <row r="222" spans="31:66" x14ac:dyDescent="0.15">
      <c r="AE222" s="5"/>
      <c r="AF222" s="5"/>
      <c r="AG222" s="5"/>
      <c r="AH222" s="10"/>
      <c r="AI222" s="10"/>
      <c r="AJ222" s="10"/>
      <c r="AK222" s="10"/>
      <c r="AL222" s="10"/>
      <c r="AM222" s="10"/>
      <c r="AN222" s="10"/>
      <c r="AO222" s="10"/>
      <c r="AP222" s="10"/>
      <c r="AQ222" s="5"/>
      <c r="AR222" s="5"/>
      <c r="AS222" s="5"/>
      <c r="AT222" s="5"/>
      <c r="AU222" s="5"/>
      <c r="BE222" s="1"/>
      <c r="BG222" s="1"/>
      <c r="BH222" s="1"/>
      <c r="BI222" s="1"/>
      <c r="BJ222" s="1"/>
      <c r="BK222" s="1"/>
      <c r="BL222" s="1"/>
      <c r="BM222" s="1"/>
      <c r="BN222" s="1"/>
    </row>
    <row r="223" spans="31:66" x14ac:dyDescent="0.15">
      <c r="AE223" s="5"/>
      <c r="AF223" s="5"/>
      <c r="AG223" s="5"/>
      <c r="AH223" s="10"/>
      <c r="AI223" s="10"/>
      <c r="AJ223" s="10"/>
      <c r="AK223" s="10"/>
      <c r="AL223" s="10"/>
      <c r="AM223" s="10"/>
      <c r="AN223" s="10"/>
      <c r="AO223" s="10"/>
      <c r="AP223" s="10"/>
      <c r="AQ223" s="5"/>
      <c r="AR223" s="5"/>
      <c r="AS223" s="5"/>
      <c r="AT223" s="5"/>
      <c r="AU223" s="5"/>
      <c r="BE223" s="1"/>
      <c r="BG223" s="1"/>
      <c r="BH223" s="1"/>
      <c r="BI223" s="1"/>
      <c r="BJ223" s="1"/>
      <c r="BK223" s="1"/>
      <c r="BL223" s="1"/>
      <c r="BM223" s="1"/>
      <c r="BN223" s="1"/>
    </row>
    <row r="224" spans="31:66" x14ac:dyDescent="0.15">
      <c r="AE224" s="5"/>
      <c r="AF224" s="5"/>
      <c r="AG224" s="5"/>
      <c r="AH224" s="10"/>
      <c r="AI224" s="10"/>
      <c r="AJ224" s="10"/>
      <c r="AK224" s="10"/>
      <c r="AL224" s="10"/>
      <c r="AM224" s="10"/>
      <c r="AN224" s="10"/>
      <c r="AO224" s="10"/>
      <c r="AP224" s="10"/>
      <c r="AQ224" s="5"/>
      <c r="AR224" s="5"/>
      <c r="AS224" s="5"/>
      <c r="AT224" s="5"/>
      <c r="AU224" s="5"/>
      <c r="BE224" s="1"/>
      <c r="BG224" s="1"/>
      <c r="BH224" s="1"/>
      <c r="BI224" s="1"/>
      <c r="BJ224" s="1"/>
      <c r="BK224" s="1"/>
      <c r="BL224" s="1"/>
      <c r="BM224" s="1"/>
      <c r="BN224" s="1"/>
    </row>
    <row r="225" spans="31:66" x14ac:dyDescent="0.15">
      <c r="AE225" s="5"/>
      <c r="AF225" s="5"/>
      <c r="AG225" s="5"/>
      <c r="AH225" s="10"/>
      <c r="AI225" s="10"/>
      <c r="AJ225" s="10"/>
      <c r="AK225" s="10"/>
      <c r="AL225" s="10"/>
      <c r="AM225" s="10"/>
      <c r="AN225" s="10"/>
      <c r="AO225" s="10"/>
      <c r="AP225" s="10"/>
      <c r="AQ225" s="5"/>
      <c r="AR225" s="5"/>
      <c r="AS225" s="5"/>
      <c r="AT225" s="5"/>
      <c r="AU225" s="5"/>
      <c r="BE225" s="1"/>
      <c r="BG225" s="1"/>
      <c r="BH225" s="1"/>
      <c r="BI225" s="1"/>
      <c r="BJ225" s="1"/>
      <c r="BK225" s="1"/>
      <c r="BL225" s="1"/>
      <c r="BM225" s="1"/>
      <c r="BN225" s="1"/>
    </row>
    <row r="226" spans="31:66" x14ac:dyDescent="0.15">
      <c r="AE226" s="5"/>
      <c r="AF226" s="5"/>
      <c r="AG226" s="5"/>
      <c r="AH226" s="10"/>
      <c r="AI226" s="10"/>
      <c r="AJ226" s="10"/>
      <c r="AK226" s="10"/>
      <c r="AL226" s="10"/>
      <c r="AM226" s="10"/>
      <c r="AN226" s="10"/>
      <c r="AO226" s="10"/>
      <c r="AP226" s="10"/>
      <c r="AQ226" s="5"/>
      <c r="AR226" s="5"/>
      <c r="AS226" s="5"/>
      <c r="AT226" s="5"/>
      <c r="AU226" s="5"/>
      <c r="BE226" s="1"/>
      <c r="BG226" s="1"/>
      <c r="BH226" s="1"/>
      <c r="BI226" s="1"/>
      <c r="BJ226" s="1"/>
      <c r="BK226" s="1"/>
      <c r="BL226" s="1"/>
      <c r="BM226" s="1"/>
      <c r="BN226" s="1"/>
    </row>
    <row r="227" spans="31:66" x14ac:dyDescent="0.15">
      <c r="AE227" s="5"/>
      <c r="AF227" s="5"/>
      <c r="AG227" s="5"/>
      <c r="AH227" s="10"/>
      <c r="AI227" s="10"/>
      <c r="AJ227" s="10"/>
      <c r="AK227" s="10"/>
      <c r="AL227" s="10"/>
      <c r="AM227" s="10"/>
      <c r="AN227" s="10"/>
      <c r="AO227" s="10"/>
      <c r="AP227" s="10"/>
      <c r="AQ227" s="5"/>
      <c r="AR227" s="5"/>
      <c r="AS227" s="5"/>
      <c r="AT227" s="5"/>
      <c r="AU227" s="5"/>
      <c r="BE227" s="1"/>
      <c r="BG227" s="1"/>
      <c r="BH227" s="1"/>
      <c r="BI227" s="1"/>
      <c r="BJ227" s="1"/>
      <c r="BK227" s="1"/>
      <c r="BL227" s="1"/>
      <c r="BM227" s="1"/>
      <c r="BN227" s="1"/>
    </row>
    <row r="228" spans="31:66" x14ac:dyDescent="0.15">
      <c r="AE228" s="5"/>
      <c r="AF228" s="5"/>
      <c r="AG228" s="5"/>
      <c r="AH228" s="10"/>
      <c r="AI228" s="10"/>
      <c r="AJ228" s="10"/>
      <c r="AK228" s="10"/>
      <c r="AL228" s="10"/>
      <c r="AM228" s="10"/>
      <c r="AN228" s="10"/>
      <c r="AO228" s="10"/>
      <c r="AP228" s="10"/>
      <c r="AQ228" s="5"/>
      <c r="AR228" s="5"/>
      <c r="AS228" s="5"/>
      <c r="AT228" s="5"/>
      <c r="AU228" s="5"/>
      <c r="BE228" s="1"/>
      <c r="BG228" s="1"/>
      <c r="BH228" s="1"/>
      <c r="BI228" s="1"/>
      <c r="BJ228" s="1"/>
      <c r="BK228" s="1"/>
      <c r="BL228" s="1"/>
      <c r="BM228" s="1"/>
      <c r="BN228" s="1"/>
    </row>
    <row r="229" spans="31:66" x14ac:dyDescent="0.15">
      <c r="AE229" s="5"/>
      <c r="AF229" s="5"/>
      <c r="AG229" s="5"/>
      <c r="AH229" s="10"/>
      <c r="AI229" s="10"/>
      <c r="AJ229" s="10"/>
      <c r="AK229" s="10"/>
      <c r="AL229" s="10"/>
      <c r="AM229" s="10"/>
      <c r="AN229" s="10"/>
      <c r="AO229" s="10"/>
      <c r="AP229" s="10"/>
      <c r="AQ229" s="5"/>
      <c r="AR229" s="5"/>
      <c r="AS229" s="5"/>
      <c r="AT229" s="5"/>
      <c r="AU229" s="5"/>
      <c r="BE229" s="1"/>
      <c r="BG229" s="1"/>
      <c r="BH229" s="1"/>
      <c r="BI229" s="1"/>
      <c r="BJ229" s="1"/>
      <c r="BK229" s="1"/>
      <c r="BL229" s="1"/>
      <c r="BM229" s="1"/>
      <c r="BN229" s="1"/>
    </row>
    <row r="230" spans="31:66" x14ac:dyDescent="0.15">
      <c r="AE230" s="5"/>
      <c r="AF230" s="5"/>
      <c r="AG230" s="5"/>
      <c r="AH230" s="10"/>
      <c r="AI230" s="10"/>
      <c r="AJ230" s="10"/>
      <c r="AK230" s="10"/>
      <c r="AL230" s="10"/>
      <c r="AM230" s="10"/>
      <c r="AN230" s="10"/>
      <c r="AO230" s="10"/>
      <c r="AP230" s="10"/>
      <c r="AQ230" s="5"/>
      <c r="AR230" s="5"/>
      <c r="AS230" s="5"/>
      <c r="AT230" s="5"/>
      <c r="AU230" s="5"/>
      <c r="BE230" s="1"/>
      <c r="BG230" s="1"/>
      <c r="BH230" s="1"/>
      <c r="BI230" s="1"/>
      <c r="BJ230" s="1"/>
      <c r="BK230" s="1"/>
      <c r="BL230" s="1"/>
      <c r="BM230" s="1"/>
      <c r="BN230" s="1"/>
    </row>
    <row r="231" spans="31:66" x14ac:dyDescent="0.15">
      <c r="AE231" s="5"/>
      <c r="AF231" s="5"/>
      <c r="AG231" s="5"/>
      <c r="AH231" s="10"/>
      <c r="AI231" s="10"/>
      <c r="AJ231" s="10"/>
      <c r="AK231" s="10"/>
      <c r="AL231" s="10"/>
      <c r="AM231" s="10"/>
      <c r="AN231" s="10"/>
      <c r="AO231" s="10"/>
      <c r="AP231" s="10"/>
      <c r="AQ231" s="5"/>
      <c r="AR231" s="5"/>
      <c r="AS231" s="5"/>
      <c r="AT231" s="5"/>
      <c r="AU231" s="5"/>
      <c r="BE231" s="1"/>
      <c r="BG231" s="1"/>
      <c r="BH231" s="1"/>
      <c r="BI231" s="1"/>
      <c r="BJ231" s="1"/>
      <c r="BK231" s="1"/>
      <c r="BL231" s="1"/>
      <c r="BM231" s="1"/>
      <c r="BN231" s="1"/>
    </row>
    <row r="232" spans="31:66" x14ac:dyDescent="0.15">
      <c r="AE232" s="5"/>
      <c r="AF232" s="5"/>
      <c r="AG232" s="5"/>
      <c r="AH232" s="10"/>
      <c r="AI232" s="10"/>
      <c r="AJ232" s="10"/>
      <c r="AK232" s="10"/>
      <c r="AL232" s="10"/>
      <c r="AM232" s="10"/>
      <c r="AN232" s="10"/>
      <c r="AO232" s="10"/>
      <c r="AP232" s="10"/>
      <c r="AQ232" s="5"/>
      <c r="AR232" s="5"/>
      <c r="AS232" s="5"/>
      <c r="AT232" s="5"/>
      <c r="AU232" s="5"/>
      <c r="BE232" s="1"/>
      <c r="BG232" s="1"/>
      <c r="BH232" s="1"/>
      <c r="BI232" s="1"/>
      <c r="BJ232" s="1"/>
      <c r="BK232" s="1"/>
      <c r="BL232" s="1"/>
      <c r="BM232" s="1"/>
      <c r="BN232" s="1"/>
    </row>
    <row r="233" spans="31:66" x14ac:dyDescent="0.15">
      <c r="AE233" s="5"/>
      <c r="AF233" s="5"/>
      <c r="AG233" s="5"/>
      <c r="AH233" s="10"/>
      <c r="AI233" s="10"/>
      <c r="AJ233" s="10"/>
      <c r="AK233" s="10"/>
      <c r="AL233" s="10"/>
      <c r="AM233" s="10"/>
      <c r="AN233" s="10"/>
      <c r="AO233" s="10"/>
      <c r="AP233" s="10"/>
      <c r="AQ233" s="5"/>
      <c r="AR233" s="5"/>
      <c r="AS233" s="5"/>
      <c r="AT233" s="5"/>
      <c r="AU233" s="5"/>
      <c r="BE233" s="1"/>
      <c r="BG233" s="1"/>
      <c r="BH233" s="1"/>
      <c r="BI233" s="1"/>
      <c r="BJ233" s="1"/>
      <c r="BK233" s="1"/>
      <c r="BL233" s="1"/>
      <c r="BM233" s="1"/>
      <c r="BN233" s="1"/>
    </row>
    <row r="234" spans="31:66" x14ac:dyDescent="0.15">
      <c r="AE234" s="5"/>
      <c r="AF234" s="5"/>
      <c r="AG234" s="5"/>
      <c r="AH234" s="10"/>
      <c r="AI234" s="10"/>
      <c r="AJ234" s="10"/>
      <c r="AK234" s="10"/>
      <c r="AL234" s="10"/>
      <c r="AM234" s="10"/>
      <c r="AN234" s="10"/>
      <c r="AO234" s="10"/>
      <c r="AP234" s="10"/>
      <c r="AQ234" s="5"/>
      <c r="AR234" s="5"/>
      <c r="AS234" s="5"/>
      <c r="AT234" s="5"/>
      <c r="AU234" s="5"/>
      <c r="BE234" s="1"/>
      <c r="BG234" s="1"/>
      <c r="BH234" s="1"/>
      <c r="BI234" s="1"/>
      <c r="BJ234" s="1"/>
      <c r="BK234" s="1"/>
      <c r="BL234" s="1"/>
      <c r="BM234" s="1"/>
      <c r="BN234" s="1"/>
    </row>
    <row r="235" spans="31:66" x14ac:dyDescent="0.15">
      <c r="AE235" s="5"/>
      <c r="AF235" s="5"/>
      <c r="AG235" s="5"/>
      <c r="AH235" s="10"/>
      <c r="AI235" s="10"/>
      <c r="AJ235" s="10"/>
      <c r="AK235" s="10"/>
      <c r="AL235" s="10"/>
      <c r="AM235" s="10"/>
      <c r="AN235" s="10"/>
      <c r="AO235" s="10"/>
      <c r="AP235" s="10"/>
      <c r="AQ235" s="5"/>
      <c r="AR235" s="5"/>
      <c r="AS235" s="5"/>
      <c r="AT235" s="5"/>
      <c r="AU235" s="5"/>
      <c r="BE235" s="1"/>
      <c r="BG235" s="1"/>
      <c r="BH235" s="1"/>
      <c r="BI235" s="1"/>
      <c r="BJ235" s="1"/>
      <c r="BK235" s="1"/>
      <c r="BL235" s="1"/>
      <c r="BM235" s="1"/>
      <c r="BN235" s="1"/>
    </row>
    <row r="236" spans="31:66" x14ac:dyDescent="0.15">
      <c r="AE236" s="5"/>
      <c r="AF236" s="5"/>
      <c r="AG236" s="5"/>
      <c r="AH236" s="10"/>
      <c r="AI236" s="10"/>
      <c r="AJ236" s="10"/>
      <c r="AK236" s="10"/>
      <c r="AL236" s="10"/>
      <c r="AM236" s="10"/>
      <c r="AN236" s="10"/>
      <c r="AO236" s="10"/>
      <c r="AP236" s="10"/>
      <c r="AQ236" s="5"/>
      <c r="AR236" s="5"/>
      <c r="AS236" s="5"/>
      <c r="AT236" s="5"/>
      <c r="AU236" s="5"/>
      <c r="BE236" s="1"/>
      <c r="BG236" s="1"/>
      <c r="BH236" s="1"/>
      <c r="BI236" s="1"/>
      <c r="BJ236" s="1"/>
      <c r="BK236" s="1"/>
      <c r="BL236" s="1"/>
      <c r="BM236" s="1"/>
      <c r="BN236" s="1"/>
    </row>
    <row r="237" spans="31:66" x14ac:dyDescent="0.15">
      <c r="AE237" s="5"/>
      <c r="AF237" s="5"/>
      <c r="AG237" s="5"/>
      <c r="AH237" s="10"/>
      <c r="AI237" s="10"/>
      <c r="AJ237" s="10"/>
      <c r="AK237" s="10"/>
      <c r="AL237" s="10"/>
      <c r="AM237" s="10"/>
      <c r="AN237" s="10"/>
      <c r="AO237" s="10"/>
      <c r="AP237" s="10"/>
      <c r="AQ237" s="5"/>
      <c r="AR237" s="5"/>
      <c r="AS237" s="5"/>
      <c r="AT237" s="5"/>
      <c r="AU237" s="5"/>
      <c r="BE237" s="1"/>
      <c r="BG237" s="1"/>
      <c r="BH237" s="1"/>
      <c r="BI237" s="1"/>
      <c r="BJ237" s="1"/>
      <c r="BK237" s="1"/>
      <c r="BL237" s="1"/>
      <c r="BM237" s="1"/>
      <c r="BN237" s="1"/>
    </row>
    <row r="238" spans="31:66" x14ac:dyDescent="0.15">
      <c r="AE238" s="5"/>
      <c r="AF238" s="5"/>
      <c r="AG238" s="5"/>
      <c r="AH238" s="10"/>
      <c r="AI238" s="10"/>
      <c r="AJ238" s="10"/>
      <c r="AK238" s="10"/>
      <c r="AL238" s="10"/>
      <c r="AM238" s="10"/>
      <c r="AN238" s="10"/>
      <c r="AO238" s="10"/>
      <c r="AP238" s="10"/>
      <c r="AQ238" s="5"/>
      <c r="AR238" s="5"/>
      <c r="AS238" s="5"/>
      <c r="AT238" s="5"/>
      <c r="AU238" s="5"/>
      <c r="BE238" s="1"/>
      <c r="BG238" s="1"/>
      <c r="BH238" s="1"/>
      <c r="BI238" s="1"/>
      <c r="BJ238" s="1"/>
      <c r="BK238" s="1"/>
      <c r="BL238" s="1"/>
      <c r="BM238" s="1"/>
      <c r="BN238" s="1"/>
    </row>
    <row r="239" spans="31:66" x14ac:dyDescent="0.15">
      <c r="AE239" s="5"/>
      <c r="AF239" s="5"/>
      <c r="AG239" s="5"/>
      <c r="AH239" s="10"/>
      <c r="AI239" s="10"/>
      <c r="AJ239" s="10"/>
      <c r="AK239" s="10"/>
      <c r="AL239" s="10"/>
      <c r="AM239" s="10"/>
      <c r="AN239" s="10"/>
      <c r="AO239" s="10"/>
      <c r="AP239" s="10"/>
      <c r="AQ239" s="5"/>
      <c r="AR239" s="5"/>
      <c r="AS239" s="5"/>
      <c r="AT239" s="5"/>
      <c r="AU239" s="5"/>
      <c r="BE239" s="1"/>
      <c r="BG239" s="1"/>
      <c r="BH239" s="1"/>
      <c r="BI239" s="1"/>
      <c r="BJ239" s="1"/>
      <c r="BK239" s="1"/>
      <c r="BL239" s="1"/>
      <c r="BM239" s="1"/>
      <c r="BN239" s="1"/>
    </row>
    <row r="240" spans="31:66" x14ac:dyDescent="0.15">
      <c r="AE240" s="5"/>
      <c r="AF240" s="5"/>
      <c r="AG240" s="5"/>
      <c r="AH240" s="10"/>
      <c r="AI240" s="10"/>
      <c r="AJ240" s="10"/>
      <c r="AK240" s="10"/>
      <c r="AL240" s="10"/>
      <c r="AM240" s="10"/>
      <c r="AN240" s="10"/>
      <c r="AO240" s="10"/>
      <c r="AP240" s="10"/>
      <c r="AQ240" s="5"/>
      <c r="AR240" s="5"/>
      <c r="AS240" s="5"/>
      <c r="AT240" s="5"/>
      <c r="AU240" s="5"/>
      <c r="BE240" s="1"/>
      <c r="BG240" s="1"/>
      <c r="BH240" s="1"/>
      <c r="BI240" s="1"/>
      <c r="BJ240" s="1"/>
      <c r="BK240" s="1"/>
      <c r="BL240" s="1"/>
      <c r="BM240" s="1"/>
      <c r="BN240" s="1"/>
    </row>
    <row r="241" spans="31:66" x14ac:dyDescent="0.15">
      <c r="AE241" s="5"/>
      <c r="AF241" s="5"/>
      <c r="AG241" s="5"/>
      <c r="AH241" s="10"/>
      <c r="AI241" s="10"/>
      <c r="AJ241" s="10"/>
      <c r="AK241" s="10"/>
      <c r="AL241" s="10"/>
      <c r="AM241" s="10"/>
      <c r="AN241" s="10"/>
      <c r="AO241" s="10"/>
      <c r="AP241" s="10"/>
      <c r="AQ241" s="5"/>
      <c r="AR241" s="5"/>
      <c r="AS241" s="5"/>
      <c r="AT241" s="5"/>
      <c r="AU241" s="5"/>
      <c r="BE241" s="1"/>
      <c r="BG241" s="1"/>
      <c r="BH241" s="1"/>
      <c r="BI241" s="1"/>
      <c r="BJ241" s="1"/>
      <c r="BK241" s="1"/>
      <c r="BL241" s="1"/>
      <c r="BM241" s="1"/>
      <c r="BN241" s="1"/>
    </row>
    <row r="242" spans="31:66" x14ac:dyDescent="0.15">
      <c r="AE242" s="5"/>
      <c r="AF242" s="5"/>
      <c r="AG242" s="5"/>
      <c r="AH242" s="10"/>
      <c r="AI242" s="10"/>
      <c r="AJ242" s="10"/>
      <c r="AK242" s="10"/>
      <c r="AL242" s="10"/>
      <c r="AM242" s="10"/>
      <c r="AN242" s="10"/>
      <c r="AO242" s="10"/>
      <c r="AP242" s="10"/>
      <c r="AQ242" s="5"/>
      <c r="AR242" s="5"/>
      <c r="AS242" s="5"/>
      <c r="AT242" s="5"/>
      <c r="AU242" s="5"/>
      <c r="BE242" s="1"/>
      <c r="BG242" s="1"/>
      <c r="BH242" s="1"/>
      <c r="BI242" s="1"/>
      <c r="BJ242" s="1"/>
      <c r="BK242" s="1"/>
      <c r="BL242" s="1"/>
      <c r="BM242" s="1"/>
      <c r="BN242" s="1"/>
    </row>
    <row r="243" spans="31:66" x14ac:dyDescent="0.15">
      <c r="AE243" s="5"/>
      <c r="AF243" s="5"/>
      <c r="AG243" s="5"/>
      <c r="AH243" s="10"/>
      <c r="AI243" s="10"/>
      <c r="AJ243" s="10"/>
      <c r="AK243" s="10"/>
      <c r="AL243" s="10"/>
      <c r="AM243" s="10"/>
      <c r="AN243" s="10"/>
      <c r="AO243" s="10"/>
      <c r="AP243" s="10"/>
      <c r="AQ243" s="5"/>
      <c r="AR243" s="5"/>
      <c r="AS243" s="5"/>
      <c r="AT243" s="5"/>
      <c r="AU243" s="5"/>
      <c r="BE243" s="1"/>
      <c r="BG243" s="1"/>
      <c r="BH243" s="1"/>
      <c r="BI243" s="1"/>
      <c r="BJ243" s="1"/>
      <c r="BK243" s="1"/>
      <c r="BL243" s="1"/>
      <c r="BM243" s="1"/>
      <c r="BN243" s="1"/>
    </row>
    <row r="244" spans="31:66" x14ac:dyDescent="0.15">
      <c r="AE244" s="5"/>
      <c r="AF244" s="5"/>
      <c r="AG244" s="5"/>
      <c r="AH244" s="10"/>
      <c r="AI244" s="10"/>
      <c r="AJ244" s="10"/>
      <c r="AK244" s="10"/>
      <c r="AL244" s="10"/>
      <c r="AM244" s="10"/>
      <c r="AN244" s="10"/>
      <c r="AO244" s="10"/>
      <c r="AP244" s="10"/>
      <c r="AQ244" s="5"/>
      <c r="AR244" s="5"/>
      <c r="AS244" s="5"/>
      <c r="AT244" s="5"/>
      <c r="AU244" s="5"/>
      <c r="BE244" s="1"/>
      <c r="BG244" s="1"/>
      <c r="BH244" s="1"/>
      <c r="BI244" s="1"/>
      <c r="BJ244" s="1"/>
      <c r="BK244" s="1"/>
      <c r="BL244" s="1"/>
      <c r="BM244" s="1"/>
      <c r="BN244" s="1"/>
    </row>
    <row r="245" spans="31:66" x14ac:dyDescent="0.15">
      <c r="AE245" s="5"/>
      <c r="AF245" s="5"/>
      <c r="AG245" s="5"/>
      <c r="AH245" s="10"/>
      <c r="AI245" s="10"/>
      <c r="AJ245" s="10"/>
      <c r="AK245" s="10"/>
      <c r="AL245" s="10"/>
      <c r="AM245" s="10"/>
      <c r="AN245" s="10"/>
      <c r="AO245" s="10"/>
      <c r="AP245" s="10"/>
      <c r="AQ245" s="5"/>
      <c r="AR245" s="5"/>
      <c r="AS245" s="5"/>
      <c r="AT245" s="5"/>
      <c r="AU245" s="5"/>
      <c r="BE245" s="1"/>
      <c r="BG245" s="1"/>
      <c r="BH245" s="1"/>
      <c r="BI245" s="1"/>
      <c r="BJ245" s="1"/>
      <c r="BK245" s="1"/>
      <c r="BL245" s="1"/>
      <c r="BM245" s="1"/>
      <c r="BN245" s="1"/>
    </row>
    <row r="246" spans="31:66" x14ac:dyDescent="0.15">
      <c r="AE246" s="5"/>
      <c r="AF246" s="5"/>
      <c r="AG246" s="5"/>
      <c r="AH246" s="10"/>
      <c r="AI246" s="10"/>
      <c r="AJ246" s="10"/>
      <c r="AK246" s="10"/>
      <c r="AL246" s="10"/>
      <c r="AM246" s="10"/>
      <c r="AN246" s="10"/>
      <c r="AO246" s="10"/>
      <c r="AP246" s="10"/>
      <c r="AQ246" s="5"/>
      <c r="AR246" s="5"/>
      <c r="AS246" s="5"/>
      <c r="AT246" s="5"/>
      <c r="AU246" s="5"/>
      <c r="BE246" s="1"/>
      <c r="BG246" s="1"/>
      <c r="BH246" s="1"/>
      <c r="BI246" s="1"/>
      <c r="BJ246" s="1"/>
      <c r="BK246" s="1"/>
      <c r="BL246" s="1"/>
      <c r="BM246" s="1"/>
      <c r="BN246" s="1"/>
    </row>
    <row r="247" spans="31:66" x14ac:dyDescent="0.15">
      <c r="AE247" s="5"/>
      <c r="AF247" s="5"/>
      <c r="AG247" s="5"/>
      <c r="AH247" s="10"/>
      <c r="AI247" s="10"/>
      <c r="AJ247" s="10"/>
      <c r="AK247" s="10"/>
      <c r="AL247" s="10"/>
      <c r="AM247" s="10"/>
      <c r="AN247" s="10"/>
      <c r="AO247" s="10"/>
      <c r="AP247" s="10"/>
      <c r="AQ247" s="5"/>
      <c r="AR247" s="5"/>
      <c r="AS247" s="5"/>
      <c r="AT247" s="5"/>
      <c r="AU247" s="5"/>
      <c r="BE247" s="1"/>
      <c r="BG247" s="1"/>
      <c r="BH247" s="1"/>
      <c r="BI247" s="1"/>
      <c r="BJ247" s="1"/>
      <c r="BK247" s="1"/>
      <c r="BL247" s="1"/>
      <c r="BM247" s="1"/>
      <c r="BN247" s="1"/>
    </row>
    <row r="248" spans="31:66" x14ac:dyDescent="0.15">
      <c r="AE248" s="5"/>
      <c r="AF248" s="5"/>
      <c r="AG248" s="5"/>
      <c r="AH248" s="10"/>
      <c r="AI248" s="10"/>
      <c r="AJ248" s="10"/>
      <c r="AK248" s="10"/>
      <c r="AL248" s="10"/>
      <c r="AM248" s="10"/>
      <c r="AN248" s="10"/>
      <c r="AO248" s="10"/>
      <c r="AP248" s="10"/>
      <c r="AQ248" s="5"/>
      <c r="AR248" s="5"/>
      <c r="AS248" s="5"/>
      <c r="AT248" s="5"/>
      <c r="AU248" s="5"/>
      <c r="BE248" s="1"/>
      <c r="BG248" s="1"/>
      <c r="BH248" s="1"/>
      <c r="BI248" s="1"/>
      <c r="BJ248" s="1"/>
      <c r="BK248" s="1"/>
      <c r="BL248" s="1"/>
      <c r="BM248" s="1"/>
      <c r="BN248" s="1"/>
    </row>
    <row r="249" spans="31:66" x14ac:dyDescent="0.15">
      <c r="AE249" s="5"/>
      <c r="AF249" s="5"/>
      <c r="AG249" s="5"/>
      <c r="AH249" s="10"/>
      <c r="AI249" s="10"/>
      <c r="AJ249" s="10"/>
      <c r="AK249" s="10"/>
      <c r="AL249" s="10"/>
      <c r="AM249" s="10"/>
      <c r="AN249" s="10"/>
      <c r="AO249" s="10"/>
      <c r="AP249" s="10"/>
      <c r="AQ249" s="5"/>
      <c r="AR249" s="5"/>
      <c r="AS249" s="5"/>
      <c r="AT249" s="5"/>
      <c r="AU249" s="5"/>
      <c r="BE249" s="1"/>
      <c r="BG249" s="1"/>
      <c r="BH249" s="1"/>
      <c r="BI249" s="1"/>
      <c r="BJ249" s="1"/>
      <c r="BK249" s="1"/>
      <c r="BL249" s="1"/>
      <c r="BM249" s="1"/>
      <c r="BN249" s="1"/>
    </row>
    <row r="250" spans="31:66" x14ac:dyDescent="0.15">
      <c r="AE250" s="5"/>
      <c r="AF250" s="5"/>
      <c r="AG250" s="5"/>
      <c r="AH250" s="10"/>
      <c r="AI250" s="10"/>
      <c r="AJ250" s="10"/>
      <c r="AK250" s="10"/>
      <c r="AL250" s="10"/>
      <c r="AM250" s="10"/>
      <c r="AN250" s="10"/>
      <c r="AO250" s="10"/>
      <c r="AP250" s="10"/>
      <c r="AQ250" s="5"/>
      <c r="AR250" s="5"/>
      <c r="AS250" s="5"/>
      <c r="AT250" s="5"/>
      <c r="AU250" s="5"/>
      <c r="BE250" s="1"/>
      <c r="BG250" s="1"/>
      <c r="BH250" s="1"/>
      <c r="BI250" s="1"/>
      <c r="BJ250" s="1"/>
      <c r="BK250" s="1"/>
      <c r="BL250" s="1"/>
      <c r="BM250" s="1"/>
      <c r="BN250" s="1"/>
    </row>
    <row r="251" spans="31:66" x14ac:dyDescent="0.15">
      <c r="AE251" s="5"/>
      <c r="AF251" s="5"/>
      <c r="AG251" s="5"/>
      <c r="AH251" s="10"/>
      <c r="AI251" s="10"/>
      <c r="AJ251" s="10"/>
      <c r="AK251" s="10"/>
      <c r="AL251" s="10"/>
      <c r="AM251" s="10"/>
      <c r="AN251" s="10"/>
      <c r="AO251" s="10"/>
      <c r="AP251" s="10"/>
      <c r="AQ251" s="5"/>
      <c r="AR251" s="5"/>
      <c r="AS251" s="5"/>
      <c r="AT251" s="5"/>
      <c r="AU251" s="5"/>
      <c r="BE251" s="1"/>
      <c r="BG251" s="1"/>
      <c r="BH251" s="1"/>
      <c r="BI251" s="1"/>
      <c r="BJ251" s="1"/>
      <c r="BK251" s="1"/>
      <c r="BL251" s="1"/>
      <c r="BM251" s="1"/>
      <c r="BN251" s="1"/>
    </row>
    <row r="252" spans="31:66" x14ac:dyDescent="0.15">
      <c r="AE252" s="5"/>
      <c r="AF252" s="5"/>
      <c r="AG252" s="5"/>
      <c r="AH252" s="10"/>
      <c r="AI252" s="10"/>
      <c r="AJ252" s="10"/>
      <c r="AK252" s="10"/>
      <c r="AL252" s="10"/>
      <c r="AM252" s="10"/>
      <c r="AN252" s="10"/>
      <c r="AO252" s="10"/>
      <c r="AP252" s="10"/>
      <c r="AQ252" s="5"/>
      <c r="AR252" s="5"/>
      <c r="AS252" s="5"/>
      <c r="AT252" s="5"/>
      <c r="AU252" s="5"/>
      <c r="BE252" s="1"/>
      <c r="BG252" s="1"/>
      <c r="BH252" s="1"/>
      <c r="BI252" s="1"/>
      <c r="BJ252" s="1"/>
      <c r="BK252" s="1"/>
      <c r="BL252" s="1"/>
      <c r="BM252" s="1"/>
      <c r="BN252" s="1"/>
    </row>
    <row r="253" spans="31:66" x14ac:dyDescent="0.15">
      <c r="AE253" s="5"/>
      <c r="AF253" s="5"/>
      <c r="AG253" s="5"/>
      <c r="AH253" s="10"/>
      <c r="AI253" s="10"/>
      <c r="AJ253" s="10"/>
      <c r="AK253" s="10"/>
      <c r="AL253" s="10"/>
      <c r="AM253" s="10"/>
      <c r="AN253" s="10"/>
      <c r="AO253" s="10"/>
      <c r="AP253" s="10"/>
      <c r="AQ253" s="5"/>
      <c r="AR253" s="5"/>
      <c r="AS253" s="5"/>
      <c r="AT253" s="5"/>
      <c r="AU253" s="5"/>
      <c r="BE253" s="1"/>
      <c r="BG253" s="1"/>
      <c r="BH253" s="1"/>
      <c r="BI253" s="1"/>
      <c r="BJ253" s="1"/>
      <c r="BK253" s="1"/>
      <c r="BL253" s="1"/>
      <c r="BM253" s="1"/>
      <c r="BN253" s="1"/>
    </row>
    <row r="254" spans="31:66" x14ac:dyDescent="0.15">
      <c r="AE254" s="5"/>
      <c r="AF254" s="5"/>
      <c r="AG254" s="5"/>
      <c r="AH254" s="10"/>
      <c r="AI254" s="10"/>
      <c r="AJ254" s="10"/>
      <c r="AK254" s="10"/>
      <c r="AL254" s="10"/>
      <c r="AM254" s="10"/>
      <c r="AN254" s="10"/>
      <c r="AO254" s="10"/>
      <c r="AP254" s="10"/>
      <c r="AQ254" s="5"/>
      <c r="AR254" s="5"/>
      <c r="AS254" s="5"/>
      <c r="AT254" s="5"/>
      <c r="AU254" s="5"/>
      <c r="BE254" s="1"/>
      <c r="BG254" s="1"/>
      <c r="BH254" s="1"/>
      <c r="BI254" s="1"/>
      <c r="BJ254" s="1"/>
      <c r="BK254" s="1"/>
      <c r="BL254" s="1"/>
      <c r="BM254" s="1"/>
      <c r="BN254" s="1"/>
    </row>
    <row r="255" spans="31:66" x14ac:dyDescent="0.15">
      <c r="AE255" s="5"/>
      <c r="AF255" s="5"/>
      <c r="AG255" s="5"/>
      <c r="AH255" s="10"/>
      <c r="AI255" s="10"/>
      <c r="AJ255" s="10"/>
      <c r="AK255" s="10"/>
      <c r="AL255" s="10"/>
      <c r="AM255" s="10"/>
      <c r="AN255" s="10"/>
      <c r="AO255" s="10"/>
      <c r="AP255" s="10"/>
      <c r="AQ255" s="5"/>
      <c r="AR255" s="5"/>
      <c r="AS255" s="5"/>
      <c r="AT255" s="5"/>
      <c r="AU255" s="5"/>
      <c r="BE255" s="1"/>
      <c r="BG255" s="1"/>
      <c r="BH255" s="1"/>
      <c r="BI255" s="1"/>
      <c r="BJ255" s="1"/>
      <c r="BK255" s="1"/>
      <c r="BL255" s="1"/>
      <c r="BM255" s="1"/>
      <c r="BN255" s="1"/>
    </row>
    <row r="256" spans="31:66" x14ac:dyDescent="0.15">
      <c r="AE256" s="5"/>
      <c r="AF256" s="5"/>
      <c r="AG256" s="5"/>
      <c r="AH256" s="10"/>
      <c r="AI256" s="10"/>
      <c r="AJ256" s="10"/>
      <c r="AK256" s="10"/>
      <c r="AL256" s="10"/>
      <c r="AM256" s="10"/>
      <c r="AN256" s="10"/>
      <c r="AO256" s="10"/>
      <c r="AP256" s="10"/>
      <c r="AQ256" s="5"/>
      <c r="AR256" s="5"/>
      <c r="AS256" s="5"/>
      <c r="AT256" s="5"/>
      <c r="AU256" s="5"/>
      <c r="BE256" s="1"/>
      <c r="BG256" s="1"/>
      <c r="BH256" s="1"/>
      <c r="BI256" s="1"/>
      <c r="BJ256" s="1"/>
      <c r="BK256" s="1"/>
      <c r="BL256" s="1"/>
      <c r="BM256" s="1"/>
      <c r="BN256" s="1"/>
    </row>
    <row r="257" spans="31:66" x14ac:dyDescent="0.15">
      <c r="AE257" s="5"/>
      <c r="AF257" s="5"/>
      <c r="AG257" s="5"/>
      <c r="AH257" s="10"/>
      <c r="AI257" s="10"/>
      <c r="AJ257" s="10"/>
      <c r="AK257" s="10"/>
      <c r="AL257" s="10"/>
      <c r="AM257" s="10"/>
      <c r="AN257" s="10"/>
      <c r="AO257" s="10"/>
      <c r="AP257" s="10"/>
      <c r="AQ257" s="5"/>
      <c r="AR257" s="5"/>
      <c r="AS257" s="5"/>
      <c r="AT257" s="5"/>
      <c r="AU257" s="5"/>
      <c r="BE257" s="1"/>
      <c r="BG257" s="1"/>
      <c r="BH257" s="1"/>
      <c r="BI257" s="1"/>
      <c r="BJ257" s="1"/>
      <c r="BK257" s="1"/>
      <c r="BL257" s="1"/>
      <c r="BM257" s="1"/>
      <c r="BN257" s="1"/>
    </row>
    <row r="258" spans="31:66" x14ac:dyDescent="0.15">
      <c r="AE258" s="5"/>
      <c r="AF258" s="5"/>
      <c r="AG258" s="5"/>
      <c r="AH258" s="10"/>
      <c r="AI258" s="10"/>
      <c r="AJ258" s="10"/>
      <c r="AK258" s="10"/>
      <c r="AL258" s="10"/>
      <c r="AM258" s="10"/>
      <c r="AN258" s="10"/>
      <c r="AO258" s="10"/>
      <c r="AP258" s="10"/>
      <c r="AQ258" s="5"/>
      <c r="AR258" s="5"/>
      <c r="AS258" s="5"/>
      <c r="AT258" s="5"/>
      <c r="AU258" s="5"/>
      <c r="BE258" s="1"/>
      <c r="BG258" s="1"/>
      <c r="BH258" s="1"/>
      <c r="BI258" s="1"/>
      <c r="BJ258" s="1"/>
      <c r="BK258" s="1"/>
      <c r="BL258" s="1"/>
      <c r="BM258" s="1"/>
      <c r="BN258" s="1"/>
    </row>
    <row r="259" spans="31:66" x14ac:dyDescent="0.15">
      <c r="AE259" s="5"/>
      <c r="AF259" s="5"/>
      <c r="AG259" s="5"/>
      <c r="AH259" s="10"/>
      <c r="AI259" s="10"/>
      <c r="AJ259" s="10"/>
      <c r="AK259" s="10"/>
      <c r="AL259" s="10"/>
      <c r="AM259" s="10"/>
      <c r="AN259" s="10"/>
      <c r="AO259" s="10"/>
      <c r="AP259" s="10"/>
      <c r="AQ259" s="5"/>
      <c r="AR259" s="5"/>
      <c r="AS259" s="5"/>
      <c r="AT259" s="5"/>
      <c r="AU259" s="5"/>
      <c r="BE259" s="1"/>
      <c r="BG259" s="1"/>
      <c r="BH259" s="1"/>
      <c r="BI259" s="1"/>
      <c r="BJ259" s="1"/>
      <c r="BK259" s="1"/>
      <c r="BL259" s="1"/>
      <c r="BM259" s="1"/>
      <c r="BN259" s="1"/>
    </row>
    <row r="260" spans="31:66" x14ac:dyDescent="0.15">
      <c r="AE260" s="5"/>
      <c r="AF260" s="5"/>
      <c r="AG260" s="5"/>
      <c r="AH260" s="10"/>
      <c r="AI260" s="10"/>
      <c r="AJ260" s="10"/>
      <c r="AK260" s="10"/>
      <c r="AL260" s="10"/>
      <c r="AM260" s="10"/>
      <c r="AN260" s="10"/>
      <c r="AO260" s="10"/>
      <c r="AP260" s="10"/>
      <c r="AQ260" s="5"/>
      <c r="AR260" s="5"/>
      <c r="AS260" s="5"/>
      <c r="AT260" s="5"/>
      <c r="AU260" s="5"/>
      <c r="BE260" s="1"/>
      <c r="BG260" s="1"/>
      <c r="BH260" s="1"/>
      <c r="BI260" s="1"/>
      <c r="BJ260" s="1"/>
      <c r="BK260" s="1"/>
      <c r="BL260" s="1"/>
      <c r="BM260" s="1"/>
      <c r="BN260" s="1"/>
    </row>
    <row r="261" spans="31:66" x14ac:dyDescent="0.15">
      <c r="AE261" s="5"/>
      <c r="AF261" s="5"/>
      <c r="AG261" s="5"/>
      <c r="AH261" s="10"/>
      <c r="AI261" s="10"/>
      <c r="AJ261" s="10"/>
      <c r="AK261" s="10"/>
      <c r="AL261" s="10"/>
      <c r="AM261" s="10"/>
      <c r="AN261" s="10"/>
      <c r="AO261" s="10"/>
      <c r="AP261" s="10"/>
      <c r="AQ261" s="5"/>
      <c r="AR261" s="5"/>
      <c r="AS261" s="5"/>
      <c r="AT261" s="5"/>
      <c r="AU261" s="5"/>
      <c r="BE261" s="1"/>
      <c r="BG261" s="1"/>
      <c r="BH261" s="1"/>
      <c r="BI261" s="1"/>
      <c r="BJ261" s="1"/>
      <c r="BK261" s="1"/>
      <c r="BL261" s="1"/>
      <c r="BM261" s="1"/>
      <c r="BN261" s="1"/>
    </row>
  </sheetData>
  <mergeCells count="363">
    <mergeCell ref="I8:Q8"/>
    <mergeCell ref="R8:AB8"/>
    <mergeCell ref="AH8:AJ8"/>
    <mergeCell ref="B9:H9"/>
    <mergeCell ref="I9:Q9"/>
    <mergeCell ref="R9:AB9"/>
    <mergeCell ref="B2:E2"/>
    <mergeCell ref="B3:AC3"/>
    <mergeCell ref="D4:E4"/>
    <mergeCell ref="C6:D6"/>
    <mergeCell ref="F6:G6"/>
    <mergeCell ref="C7:AC7"/>
    <mergeCell ref="AC11:AC12"/>
    <mergeCell ref="B13:H13"/>
    <mergeCell ref="R13:AB19"/>
    <mergeCell ref="C14:H15"/>
    <mergeCell ref="I14:I15"/>
    <mergeCell ref="J14:K15"/>
    <mergeCell ref="N14:N15"/>
    <mergeCell ref="O14:P15"/>
    <mergeCell ref="AC14:AC15"/>
    <mergeCell ref="C16:H17"/>
    <mergeCell ref="B11:H12"/>
    <mergeCell ref="I11:I12"/>
    <mergeCell ref="J11:K12"/>
    <mergeCell ref="N11:N12"/>
    <mergeCell ref="O11:P12"/>
    <mergeCell ref="R11:AB12"/>
    <mergeCell ref="I16:I17"/>
    <mergeCell ref="J16:K17"/>
    <mergeCell ref="N16:N17"/>
    <mergeCell ref="O16:P17"/>
    <mergeCell ref="AC16:AC17"/>
    <mergeCell ref="C18:H19"/>
    <mergeCell ref="I18:I19"/>
    <mergeCell ref="J18:K19"/>
    <mergeCell ref="N18:N19"/>
    <mergeCell ref="O18:P19"/>
    <mergeCell ref="I23:I24"/>
    <mergeCell ref="J23:K24"/>
    <mergeCell ref="N23:N24"/>
    <mergeCell ref="O23:P24"/>
    <mergeCell ref="AC23:AC24"/>
    <mergeCell ref="R25:AB31"/>
    <mergeCell ref="AC18:AC19"/>
    <mergeCell ref="B20:H20"/>
    <mergeCell ref="R20:AB24"/>
    <mergeCell ref="C21:H22"/>
    <mergeCell ref="I21:I22"/>
    <mergeCell ref="J21:K22"/>
    <mergeCell ref="N21:N22"/>
    <mergeCell ref="O21:P22"/>
    <mergeCell ref="AC21:AC22"/>
    <mergeCell ref="C23:H24"/>
    <mergeCell ref="C28:H29"/>
    <mergeCell ref="I28:I29"/>
    <mergeCell ref="J28:K29"/>
    <mergeCell ref="N28:N29"/>
    <mergeCell ref="O28:P29"/>
    <mergeCell ref="AC28:AC29"/>
    <mergeCell ref="C26:H27"/>
    <mergeCell ref="I26:I27"/>
    <mergeCell ref="J26:K27"/>
    <mergeCell ref="N26:N27"/>
    <mergeCell ref="O26:P27"/>
    <mergeCell ref="AC26:AC27"/>
    <mergeCell ref="AC35:AC41"/>
    <mergeCell ref="J36:Q36"/>
    <mergeCell ref="S36:AB36"/>
    <mergeCell ref="J38:Q38"/>
    <mergeCell ref="J39:Q39"/>
    <mergeCell ref="C30:H31"/>
    <mergeCell ref="I30:I31"/>
    <mergeCell ref="J30:K31"/>
    <mergeCell ref="N30:N31"/>
    <mergeCell ref="O30:P31"/>
    <mergeCell ref="AC30:AC31"/>
    <mergeCell ref="E42:H42"/>
    <mergeCell ref="J42:L42"/>
    <mergeCell ref="S42:U42"/>
    <mergeCell ref="W42:Y42"/>
    <mergeCell ref="E43:H43"/>
    <mergeCell ref="S43:U43"/>
    <mergeCell ref="W43:Y43"/>
    <mergeCell ref="B32:H32"/>
    <mergeCell ref="I32:Q32"/>
    <mergeCell ref="R32:AB32"/>
    <mergeCell ref="B35:C47"/>
    <mergeCell ref="D35:H41"/>
    <mergeCell ref="E46:H46"/>
    <mergeCell ref="S46:U46"/>
    <mergeCell ref="W46:Y46"/>
    <mergeCell ref="E47:H47"/>
    <mergeCell ref="S47:U47"/>
    <mergeCell ref="W47:Y47"/>
    <mergeCell ref="E44:H44"/>
    <mergeCell ref="S44:U44"/>
    <mergeCell ref="W44:Y44"/>
    <mergeCell ref="E45:H45"/>
    <mergeCell ref="S45:U45"/>
    <mergeCell ref="W45:Y45"/>
    <mergeCell ref="V51:W51"/>
    <mergeCell ref="E52:H52"/>
    <mergeCell ref="J52:Q52"/>
    <mergeCell ref="R52:U52"/>
    <mergeCell ref="V52:W52"/>
    <mergeCell ref="E53:H56"/>
    <mergeCell ref="S53:X53"/>
    <mergeCell ref="B48:C62"/>
    <mergeCell ref="D48:H49"/>
    <mergeCell ref="R49:S49"/>
    <mergeCell ref="T49:U49"/>
    <mergeCell ref="W49:X49"/>
    <mergeCell ref="E50:H51"/>
    <mergeCell ref="W50:X50"/>
    <mergeCell ref="J51:Q51"/>
    <mergeCell ref="R51:U51"/>
    <mergeCell ref="AC63:AC65"/>
    <mergeCell ref="D66:D83"/>
    <mergeCell ref="F66:H66"/>
    <mergeCell ref="E67:E70"/>
    <mergeCell ref="F67:H70"/>
    <mergeCell ref="AC67:AC70"/>
    <mergeCell ref="R68:W68"/>
    <mergeCell ref="X68:Y68"/>
    <mergeCell ref="Y53:Z53"/>
    <mergeCell ref="R54:U54"/>
    <mergeCell ref="V54:W54"/>
    <mergeCell ref="F57:H58"/>
    <mergeCell ref="F59:H60"/>
    <mergeCell ref="F61:H62"/>
    <mergeCell ref="AC48:AC62"/>
    <mergeCell ref="Z68:AA68"/>
    <mergeCell ref="J69:Q69"/>
    <mergeCell ref="R69:U69"/>
    <mergeCell ref="W69:X69"/>
    <mergeCell ref="Z69:AA69"/>
    <mergeCell ref="J70:Q70"/>
    <mergeCell ref="R70:W70"/>
    <mergeCell ref="X70:Z70"/>
    <mergeCell ref="J77:Q77"/>
    <mergeCell ref="AC71:AC72"/>
    <mergeCell ref="J72:Q72"/>
    <mergeCell ref="E73:E75"/>
    <mergeCell ref="F73:H75"/>
    <mergeCell ref="J73:Q73"/>
    <mergeCell ref="AC73:AC75"/>
    <mergeCell ref="J74:Q74"/>
    <mergeCell ref="E80:E83"/>
    <mergeCell ref="F80:H83"/>
    <mergeCell ref="J80:Q80"/>
    <mergeCell ref="AC80:AC83"/>
    <mergeCell ref="J81:Q81"/>
    <mergeCell ref="J82:Q82"/>
    <mergeCell ref="J83:Q83"/>
    <mergeCell ref="J75:Q75"/>
    <mergeCell ref="E76:E79"/>
    <mergeCell ref="F76:H79"/>
    <mergeCell ref="J76:Q76"/>
    <mergeCell ref="AC76:AC79"/>
    <mergeCell ref="J78:Q78"/>
    <mergeCell ref="J79:Q79"/>
    <mergeCell ref="F93:H94"/>
    <mergeCell ref="Y93:Z93"/>
    <mergeCell ref="Y94:Z94"/>
    <mergeCell ref="F95:H96"/>
    <mergeCell ref="Y95:Z95"/>
    <mergeCell ref="D97:H99"/>
    <mergeCell ref="B84:C99"/>
    <mergeCell ref="D84:H88"/>
    <mergeCell ref="B63:C83"/>
    <mergeCell ref="D63:H65"/>
    <mergeCell ref="E71:E72"/>
    <mergeCell ref="F71:H72"/>
    <mergeCell ref="J71:Q71"/>
    <mergeCell ref="AC84:AC96"/>
    <mergeCell ref="S85:AB85"/>
    <mergeCell ref="S86:AB86"/>
    <mergeCell ref="D89:D96"/>
    <mergeCell ref="F89:H89"/>
    <mergeCell ref="E90:E96"/>
    <mergeCell ref="F90:H92"/>
    <mergeCell ref="Y92:Z92"/>
    <mergeCell ref="AC97:AC99"/>
    <mergeCell ref="R98:X98"/>
    <mergeCell ref="Y98:Z98"/>
    <mergeCell ref="S87:AB87"/>
    <mergeCell ref="B100:C102"/>
    <mergeCell ref="D100:H102"/>
    <mergeCell ref="J100:Q100"/>
    <mergeCell ref="AC100:AC102"/>
    <mergeCell ref="J101:Q101"/>
    <mergeCell ref="J102:Q102"/>
    <mergeCell ref="B103:H103"/>
    <mergeCell ref="B104:C142"/>
    <mergeCell ref="D104:H105"/>
    <mergeCell ref="AC104:AC105"/>
    <mergeCell ref="J105:K105"/>
    <mergeCell ref="M105:O105"/>
    <mergeCell ref="D106:H106"/>
    <mergeCell ref="E107:H107"/>
    <mergeCell ref="D108:D142"/>
    <mergeCell ref="E108:H110"/>
    <mergeCell ref="X115:Z115"/>
    <mergeCell ref="J116:Q116"/>
    <mergeCell ref="S116:AB116"/>
    <mergeCell ref="J117:Q117"/>
    <mergeCell ref="S117:AB117"/>
    <mergeCell ref="F119:H120"/>
    <mergeCell ref="O108:Q108"/>
    <mergeCell ref="AC108:AC110"/>
    <mergeCell ref="J109:Q109"/>
    <mergeCell ref="J110:Q110"/>
    <mergeCell ref="E111:H113"/>
    <mergeCell ref="O111:Q111"/>
    <mergeCell ref="S111:AB111"/>
    <mergeCell ref="AC111:AC129"/>
    <mergeCell ref="J112:Q112"/>
    <mergeCell ref="S112:AB112"/>
    <mergeCell ref="F121:F129"/>
    <mergeCell ref="G121:H123"/>
    <mergeCell ref="O121:Q121"/>
    <mergeCell ref="R121:U121"/>
    <mergeCell ref="V121:W121"/>
    <mergeCell ref="J122:Q122"/>
    <mergeCell ref="J113:Q113"/>
    <mergeCell ref="E114:E129"/>
    <mergeCell ref="F114:H118"/>
    <mergeCell ref="O115:Q115"/>
    <mergeCell ref="R122:U122"/>
    <mergeCell ref="V122:W122"/>
    <mergeCell ref="Y122:Z122"/>
    <mergeCell ref="J123:Q123"/>
    <mergeCell ref="S123:X123"/>
    <mergeCell ref="Y123:Z123"/>
    <mergeCell ref="O119:Q119"/>
    <mergeCell ref="J120:K120"/>
    <mergeCell ref="M120:O120"/>
    <mergeCell ref="V120:W120"/>
    <mergeCell ref="G127:H129"/>
    <mergeCell ref="J127:Q127"/>
    <mergeCell ref="R127:U127"/>
    <mergeCell ref="W127:X127"/>
    <mergeCell ref="Z127:AA127"/>
    <mergeCell ref="J128:Q128"/>
    <mergeCell ref="G124:H124"/>
    <mergeCell ref="R124:U124"/>
    <mergeCell ref="V124:W124"/>
    <mergeCell ref="Y124:Z124"/>
    <mergeCell ref="G125:H126"/>
    <mergeCell ref="R125:U125"/>
    <mergeCell ref="O126:Q126"/>
    <mergeCell ref="R126:U126"/>
    <mergeCell ref="E130:H134"/>
    <mergeCell ref="AC130:AC142"/>
    <mergeCell ref="O132:Q132"/>
    <mergeCell ref="R132:U132"/>
    <mergeCell ref="W132:X132"/>
    <mergeCell ref="Z132:AA132"/>
    <mergeCell ref="J133:Q133"/>
    <mergeCell ref="J134:Q134"/>
    <mergeCell ref="E135:E142"/>
    <mergeCell ref="F135:H138"/>
    <mergeCell ref="R135:AB135"/>
    <mergeCell ref="J136:Q136"/>
    <mergeCell ref="R136:AB138"/>
    <mergeCell ref="J137:Q137"/>
    <mergeCell ref="F139:H142"/>
    <mergeCell ref="R139:AB139"/>
    <mergeCell ref="J140:Q140"/>
    <mergeCell ref="R140:AB142"/>
    <mergeCell ref="J141:Q141"/>
    <mergeCell ref="B143:C153"/>
    <mergeCell ref="D143:H147"/>
    <mergeCell ref="AC143:AC153"/>
    <mergeCell ref="S145:AB145"/>
    <mergeCell ref="S146:AB146"/>
    <mergeCell ref="S147:AB147"/>
    <mergeCell ref="D148:D153"/>
    <mergeCell ref="E148:H150"/>
    <mergeCell ref="R148:X148"/>
    <mergeCell ref="Y148:Z148"/>
    <mergeCell ref="R149:X149"/>
    <mergeCell ref="Y149:Z149"/>
    <mergeCell ref="Y150:Z150"/>
    <mergeCell ref="E151:H153"/>
    <mergeCell ref="R152:X152"/>
    <mergeCell ref="Y152:Z152"/>
    <mergeCell ref="J157:K157"/>
    <mergeCell ref="M157:O157"/>
    <mergeCell ref="S157:AB157"/>
    <mergeCell ref="V158:W158"/>
    <mergeCell ref="B154:C176"/>
    <mergeCell ref="D154:H155"/>
    <mergeCell ref="E161:H161"/>
    <mergeCell ref="R161:U161"/>
    <mergeCell ref="V161:W161"/>
    <mergeCell ref="D167:H170"/>
    <mergeCell ref="AC154:AC155"/>
    <mergeCell ref="J155:K155"/>
    <mergeCell ref="M155:N155"/>
    <mergeCell ref="P155:Q155"/>
    <mergeCell ref="D156:H157"/>
    <mergeCell ref="O156:Q156"/>
    <mergeCell ref="S156:AB156"/>
    <mergeCell ref="AC156:AC157"/>
    <mergeCell ref="Y161:Z161"/>
    <mergeCell ref="E162:H163"/>
    <mergeCell ref="O162:Q162"/>
    <mergeCell ref="R162:U162"/>
    <mergeCell ref="AC158:AC161"/>
    <mergeCell ref="J159:Q159"/>
    <mergeCell ref="R159:U159"/>
    <mergeCell ref="V159:W159"/>
    <mergeCell ref="Y159:Z159"/>
    <mergeCell ref="J160:Q160"/>
    <mergeCell ref="S160:X160"/>
    <mergeCell ref="Y160:Z160"/>
    <mergeCell ref="AC162:AC166"/>
    <mergeCell ref="J163:Q163"/>
    <mergeCell ref="R163:U163"/>
    <mergeCell ref="E164:H166"/>
    <mergeCell ref="J165:Q165"/>
    <mergeCell ref="R165:U165"/>
    <mergeCell ref="W165:X165"/>
    <mergeCell ref="Z165:AA165"/>
    <mergeCell ref="J166:Q166"/>
    <mergeCell ref="E158:H160"/>
    <mergeCell ref="O158:Q158"/>
    <mergeCell ref="R158:U158"/>
    <mergeCell ref="AC167:AC176"/>
    <mergeCell ref="S168:AB168"/>
    <mergeCell ref="S169:AB169"/>
    <mergeCell ref="S170:AB170"/>
    <mergeCell ref="E171:H173"/>
    <mergeCell ref="R171:X171"/>
    <mergeCell ref="Y171:Z171"/>
    <mergeCell ref="R172:X172"/>
    <mergeCell ref="Y172:Z172"/>
    <mergeCell ref="Y173:Z173"/>
    <mergeCell ref="E174:H176"/>
    <mergeCell ref="R175:X175"/>
    <mergeCell ref="Y175:Z175"/>
    <mergeCell ref="B178:B184"/>
    <mergeCell ref="C178:D178"/>
    <mergeCell ref="E178:H178"/>
    <mergeCell ref="J178:Q178"/>
    <mergeCell ref="R178:AC179"/>
    <mergeCell ref="C179:D180"/>
    <mergeCell ref="R182:AC182"/>
    <mergeCell ref="F183:Q183"/>
    <mergeCell ref="F184:Q184"/>
    <mergeCell ref="C188:AC188"/>
    <mergeCell ref="E179:H179"/>
    <mergeCell ref="I179:Q179"/>
    <mergeCell ref="E180:H180"/>
    <mergeCell ref="I180:Q180"/>
    <mergeCell ref="R180:AC180"/>
    <mergeCell ref="C181:D184"/>
    <mergeCell ref="E181:H181"/>
    <mergeCell ref="I181:Q181"/>
    <mergeCell ref="E182:H182"/>
    <mergeCell ref="I182:Q182"/>
  </mergeCells>
  <phoneticPr fontId="2"/>
  <conditionalFormatting sqref="Y160:Z160 Y123:Z123 Y53:Z53">
    <cfRule type="cellIs" dxfId="89" priority="89" stopIfTrue="1" operator="greaterThan">
      <formula>650</formula>
    </cfRule>
    <cfRule type="cellIs" dxfId="88" priority="90" stopIfTrue="1" operator="lessThan">
      <formula>550</formula>
    </cfRule>
  </conditionalFormatting>
  <conditionalFormatting sqref="Y161:Z161 Y124:Z124 Z98 Y122:Z122 Y52:Z52 Y159:Z159 Y54:Z54 Z152 Z175">
    <cfRule type="cellIs" dxfId="87" priority="88" stopIfTrue="1" operator="greaterThan">
      <formula>0</formula>
    </cfRule>
  </conditionalFormatting>
  <conditionalFormatting sqref="AH38:AI38">
    <cfRule type="cellIs" dxfId="86" priority="85" stopIfTrue="1" operator="equal">
      <formula>"●適合"</formula>
    </cfRule>
    <cfRule type="cellIs" dxfId="85" priority="86" stopIfTrue="1" operator="equal">
      <formula>"★未達"</formula>
    </cfRule>
    <cfRule type="cellIs" dxfId="84" priority="87" stopIfTrue="1" operator="equal">
      <formula>"▲矛盾"</formula>
    </cfRule>
  </conditionalFormatting>
  <conditionalFormatting sqref="AI45:AI47 AH97:AI97 AJ43:AJ47 AI42:AJ42 AH63:AI63 AM64:AQ64 AH36:AI36 AM98:AQ98 AM39:AR39 AH67:AI67 AM37:AQ37 AM41:AQ41 AG42:AG47 AM58:AS58 AH48:AI48 AM68:AR68 AM49:AR49 AM169:AQ169 AM74:AQ74 AH76:AI76 AM77:AR77 AH80:AI80 AH100:AI100 AH71:AI71 AM72:AP72 AH73:AI73 AM86:AP86 AH90:AI90 AM91:AQ91 AH85 AM101:AQ101 AM81:AR81 AH104:AI104 AM105:AQ105 AH108:AI108 AM109:AQ109 AH111:AI111 AM112:AQ112 AH115:AI115 AM116:AQ116 AH119:AI119 AM120:AQ120 AH130:AI130 AM131:AQ131 AM136:AP136 AH135:AI135 AM140:AP140 AH139:AI139 AH143:AI143 AM144:AQ144 AH154:AI154 AM155:AR155 AH158:AI158 AM159:AQ159 AJ152 AM162:AQ162 AH165:AI165 AM166:AQ166 AH168:AI168 AJ69 AJ149:AJ150 AJ98 AJ116:AJ117 AJ127 AJ132 AJ172:AJ173 AH162 AJ175 AJ93:AJ95 AM5:AQ5">
    <cfRule type="cellIs" dxfId="83" priority="82" stopIfTrue="1" operator="greaterThanOrEqual">
      <formula>"●適合"</formula>
    </cfRule>
    <cfRule type="cellIs" dxfId="82" priority="83" stopIfTrue="1" operator="equal">
      <formula>"◆未達"</formula>
    </cfRule>
    <cfRule type="cellIs" dxfId="81" priority="84" stopIfTrue="1" operator="equal">
      <formula>"▼矛盾"</formula>
    </cfRule>
  </conditionalFormatting>
  <conditionalFormatting sqref="AJ52 AJ122 AJ159">
    <cfRule type="cellIs" dxfId="80" priority="79" stopIfTrue="1" operator="greaterThanOrEqual">
      <formula>"●適合"</formula>
    </cfRule>
    <cfRule type="cellIs" dxfId="79" priority="80" stopIfTrue="1" operator="equal">
      <formula>"◆195未満"</formula>
    </cfRule>
    <cfRule type="cellIs" dxfId="78" priority="81" stopIfTrue="1" operator="equal">
      <formula>"▼矛盾"</formula>
    </cfRule>
  </conditionalFormatting>
  <conditionalFormatting sqref="AJ54 AJ148 AJ124 AJ171 AJ161 AJ92">
    <cfRule type="cellIs" dxfId="77" priority="76" stopIfTrue="1" operator="greaterThanOrEqual">
      <formula>"●適合"</formula>
    </cfRule>
    <cfRule type="cellIs" dxfId="76" priority="77" stopIfTrue="1" operator="equal">
      <formula>"◆30超過"</formula>
    </cfRule>
    <cfRule type="cellIs" dxfId="75" priority="78" stopIfTrue="1" operator="equal">
      <formula>"▼矛盾"</formula>
    </cfRule>
  </conditionalFormatting>
  <conditionalFormatting sqref="AJ57">
    <cfRule type="cellIs" dxfId="74" priority="73" stopIfTrue="1" operator="greaterThanOrEqual">
      <formula>"●適合"</formula>
    </cfRule>
    <cfRule type="cellIs" dxfId="73" priority="74" stopIfTrue="1" operator="equal">
      <formula>"◆寸法"</formula>
    </cfRule>
    <cfRule type="cellIs" dxfId="72" priority="75" stopIfTrue="1" operator="equal">
      <formula>"▼矛盾"</formula>
    </cfRule>
  </conditionalFormatting>
  <conditionalFormatting sqref="AJ50">
    <cfRule type="cellIs" dxfId="71" priority="70" stopIfTrue="1" operator="greaterThanOrEqual">
      <formula>"●適合"</formula>
    </cfRule>
    <cfRule type="cellIs" dxfId="70" priority="71" stopIfTrue="1" operator="equal">
      <formula>"◆過勾配"</formula>
    </cfRule>
    <cfRule type="cellIs" dxfId="69" priority="72" stopIfTrue="1" operator="equal">
      <formula>"▼矛盾"</formula>
    </cfRule>
  </conditionalFormatting>
  <conditionalFormatting sqref="AJ70 AJ128">
    <cfRule type="cellIs" dxfId="68" priority="67" stopIfTrue="1" operator="greaterThanOrEqual">
      <formula>"●適合"</formula>
    </cfRule>
    <cfRule type="cellIs" dxfId="67" priority="68" stopIfTrue="1" operator="equal">
      <formula>"◆低すぎ"</formula>
    </cfRule>
    <cfRule type="cellIs" dxfId="66" priority="69" stopIfTrue="1" operator="equal">
      <formula>"高すぎ"</formula>
    </cfRule>
  </conditionalFormatting>
  <conditionalFormatting sqref="AJ68">
    <cfRule type="cellIs" dxfId="65" priority="64" stopIfTrue="1" operator="lessThanOrEqual">
      <formula>45</formula>
    </cfRule>
    <cfRule type="cellIs" dxfId="64" priority="65" stopIfTrue="1" operator="equal">
      <formula>"■未答"</formula>
    </cfRule>
    <cfRule type="cellIs" dxfId="63" priority="66" stopIfTrue="1" operator="greaterThan">
      <formula>45</formula>
    </cfRule>
  </conditionalFormatting>
  <conditionalFormatting sqref="AM12:AP12">
    <cfRule type="cellIs" dxfId="62" priority="58" stopIfTrue="1" operator="greaterThanOrEqual">
      <formula>"●適合"</formula>
    </cfRule>
    <cfRule type="cellIs" dxfId="61" priority="59" stopIfTrue="1" operator="equal">
      <formula>"◆未達"</formula>
    </cfRule>
    <cfRule type="cellIs" dxfId="60" priority="60" stopIfTrue="1" operator="equal">
      <formula>"▼矛盾"</formula>
    </cfRule>
  </conditionalFormatting>
  <conditionalFormatting sqref="AH11">
    <cfRule type="cellIs" dxfId="59" priority="61" stopIfTrue="1" operator="greaterThanOrEqual">
      <formula>"●適合"</formula>
    </cfRule>
    <cfRule type="cellIs" dxfId="58" priority="62" stopIfTrue="1" operator="equal">
      <formula>"◆未達"</formula>
    </cfRule>
    <cfRule type="cellIs" dxfId="57" priority="63" stopIfTrue="1" operator="equal">
      <formula>"▼矛盾"</formula>
    </cfRule>
  </conditionalFormatting>
  <conditionalFormatting sqref="AM15:AP15">
    <cfRule type="cellIs" dxfId="56" priority="52" stopIfTrue="1" operator="greaterThanOrEqual">
      <formula>"●適合"</formula>
    </cfRule>
    <cfRule type="cellIs" dxfId="55" priority="53" stopIfTrue="1" operator="equal">
      <formula>"◆未達"</formula>
    </cfRule>
    <cfRule type="cellIs" dxfId="54" priority="54" stopIfTrue="1" operator="equal">
      <formula>"▼矛盾"</formula>
    </cfRule>
  </conditionalFormatting>
  <conditionalFormatting sqref="AH14">
    <cfRule type="cellIs" dxfId="53" priority="55" stopIfTrue="1" operator="greaterThanOrEqual">
      <formula>"●適合"</formula>
    </cfRule>
    <cfRule type="cellIs" dxfId="52" priority="56" stopIfTrue="1" operator="equal">
      <formula>"◆未達"</formula>
    </cfRule>
    <cfRule type="cellIs" dxfId="51" priority="57" stopIfTrue="1" operator="equal">
      <formula>"▼矛盾"</formula>
    </cfRule>
  </conditionalFormatting>
  <conditionalFormatting sqref="AM17:AP17">
    <cfRule type="cellIs" dxfId="50" priority="46" stopIfTrue="1" operator="greaterThanOrEqual">
      <formula>"●適合"</formula>
    </cfRule>
    <cfRule type="cellIs" dxfId="49" priority="47" stopIfTrue="1" operator="equal">
      <formula>"◆未達"</formula>
    </cfRule>
    <cfRule type="cellIs" dxfId="48" priority="48" stopIfTrue="1" operator="equal">
      <formula>"▼矛盾"</formula>
    </cfRule>
  </conditionalFormatting>
  <conditionalFormatting sqref="AH16">
    <cfRule type="cellIs" dxfId="47" priority="49" stopIfTrue="1" operator="greaterThanOrEqual">
      <formula>"●適合"</formula>
    </cfRule>
    <cfRule type="cellIs" dxfId="46" priority="50" stopIfTrue="1" operator="equal">
      <formula>"◆未達"</formula>
    </cfRule>
    <cfRule type="cellIs" dxfId="45" priority="51" stopIfTrue="1" operator="equal">
      <formula>"▼矛盾"</formula>
    </cfRule>
  </conditionalFormatting>
  <conditionalFormatting sqref="AM19:AP19">
    <cfRule type="cellIs" dxfId="44" priority="40" stopIfTrue="1" operator="greaterThanOrEqual">
      <formula>"●適合"</formula>
    </cfRule>
    <cfRule type="cellIs" dxfId="43" priority="41" stopIfTrue="1" operator="equal">
      <formula>"◆未達"</formula>
    </cfRule>
    <cfRule type="cellIs" dxfId="42" priority="42" stopIfTrue="1" operator="equal">
      <formula>"▼矛盾"</formula>
    </cfRule>
  </conditionalFormatting>
  <conditionalFormatting sqref="AH18">
    <cfRule type="cellIs" dxfId="41" priority="43" stopIfTrue="1" operator="greaterThanOrEqual">
      <formula>"●適合"</formula>
    </cfRule>
    <cfRule type="cellIs" dxfId="40" priority="44" stopIfTrue="1" operator="equal">
      <formula>"◆未達"</formula>
    </cfRule>
    <cfRule type="cellIs" dxfId="39" priority="45" stopIfTrue="1" operator="equal">
      <formula>"▼矛盾"</formula>
    </cfRule>
  </conditionalFormatting>
  <conditionalFormatting sqref="AM22:AP22">
    <cfRule type="cellIs" dxfId="38" priority="34" stopIfTrue="1" operator="greaterThanOrEqual">
      <formula>"●適合"</formula>
    </cfRule>
    <cfRule type="cellIs" dxfId="37" priority="35" stopIfTrue="1" operator="equal">
      <formula>"◆未達"</formula>
    </cfRule>
    <cfRule type="cellIs" dxfId="36" priority="36" stopIfTrue="1" operator="equal">
      <formula>"▼矛盾"</formula>
    </cfRule>
  </conditionalFormatting>
  <conditionalFormatting sqref="AH21">
    <cfRule type="cellIs" dxfId="35" priority="37" stopIfTrue="1" operator="greaterThanOrEqual">
      <formula>"●適合"</formula>
    </cfRule>
    <cfRule type="cellIs" dxfId="34" priority="38" stopIfTrue="1" operator="equal">
      <formula>"◆未達"</formula>
    </cfRule>
    <cfRule type="cellIs" dxfId="33" priority="39" stopIfTrue="1" operator="equal">
      <formula>"▼矛盾"</formula>
    </cfRule>
  </conditionalFormatting>
  <conditionalFormatting sqref="AM24:AP24">
    <cfRule type="cellIs" dxfId="32" priority="28" stopIfTrue="1" operator="greaterThanOrEqual">
      <formula>"●適合"</formula>
    </cfRule>
    <cfRule type="cellIs" dxfId="31" priority="29" stopIfTrue="1" operator="equal">
      <formula>"◆未達"</formula>
    </cfRule>
    <cfRule type="cellIs" dxfId="30" priority="30" stopIfTrue="1" operator="equal">
      <formula>"▼矛盾"</formula>
    </cfRule>
  </conditionalFormatting>
  <conditionalFormatting sqref="AH23">
    <cfRule type="cellIs" dxfId="29" priority="31" stopIfTrue="1" operator="greaterThanOrEqual">
      <formula>"●適合"</formula>
    </cfRule>
    <cfRule type="cellIs" dxfId="28" priority="32" stopIfTrue="1" operator="equal">
      <formula>"◆未達"</formula>
    </cfRule>
    <cfRule type="cellIs" dxfId="27" priority="33" stopIfTrue="1" operator="equal">
      <formula>"▼矛盾"</formula>
    </cfRule>
  </conditionalFormatting>
  <conditionalFormatting sqref="AM27:AP27">
    <cfRule type="cellIs" dxfId="26" priority="22" stopIfTrue="1" operator="greaterThanOrEqual">
      <formula>"●適合"</formula>
    </cfRule>
    <cfRule type="cellIs" dxfId="25" priority="23" stopIfTrue="1" operator="equal">
      <formula>"◆未達"</formula>
    </cfRule>
    <cfRule type="cellIs" dxfId="24" priority="24" stopIfTrue="1" operator="equal">
      <formula>"▼矛盾"</formula>
    </cfRule>
  </conditionalFormatting>
  <conditionalFormatting sqref="AH26">
    <cfRule type="cellIs" dxfId="23" priority="25" stopIfTrue="1" operator="greaterThanOrEqual">
      <formula>"●適合"</formula>
    </cfRule>
    <cfRule type="cellIs" dxfId="22" priority="26" stopIfTrue="1" operator="equal">
      <formula>"◆未達"</formula>
    </cfRule>
    <cfRule type="cellIs" dxfId="21" priority="27" stopIfTrue="1" operator="equal">
      <formula>"▼矛盾"</formula>
    </cfRule>
  </conditionalFormatting>
  <conditionalFormatting sqref="AM29:AP29">
    <cfRule type="cellIs" dxfId="20" priority="16" stopIfTrue="1" operator="greaterThanOrEqual">
      <formula>"●適合"</formula>
    </cfRule>
    <cfRule type="cellIs" dxfId="19" priority="17" stopIfTrue="1" operator="equal">
      <formula>"◆未達"</formula>
    </cfRule>
    <cfRule type="cellIs" dxfId="18" priority="18" stopIfTrue="1" operator="equal">
      <formula>"▼矛盾"</formula>
    </cfRule>
  </conditionalFormatting>
  <conditionalFormatting sqref="AH28">
    <cfRule type="cellIs" dxfId="17" priority="19" stopIfTrue="1" operator="greaterThanOrEqual">
      <formula>"●適合"</formula>
    </cfRule>
    <cfRule type="cellIs" dxfId="16" priority="20" stopIfTrue="1" operator="equal">
      <formula>"◆未達"</formula>
    </cfRule>
    <cfRule type="cellIs" dxfId="15" priority="21" stopIfTrue="1" operator="equal">
      <formula>"▼矛盾"</formula>
    </cfRule>
  </conditionalFormatting>
  <conditionalFormatting sqref="AM31:AP31">
    <cfRule type="cellIs" dxfId="14" priority="10" stopIfTrue="1" operator="greaterThanOrEqual">
      <formula>"●適合"</formula>
    </cfRule>
    <cfRule type="cellIs" dxfId="13" priority="11" stopIfTrue="1" operator="equal">
      <formula>"◆未達"</formula>
    </cfRule>
    <cfRule type="cellIs" dxfId="12" priority="12" stopIfTrue="1" operator="equal">
      <formula>"▼矛盾"</formula>
    </cfRule>
  </conditionalFormatting>
  <conditionalFormatting sqref="AH30">
    <cfRule type="cellIs" dxfId="11" priority="13" stopIfTrue="1" operator="greaterThanOrEqual">
      <formula>"●適合"</formula>
    </cfRule>
    <cfRule type="cellIs" dxfId="10" priority="14" stopIfTrue="1" operator="equal">
      <formula>"◆未達"</formula>
    </cfRule>
    <cfRule type="cellIs" dxfId="9" priority="15" stopIfTrue="1" operator="equal">
      <formula>"▼矛盾"</formula>
    </cfRule>
  </conditionalFormatting>
  <conditionalFormatting sqref="AJ53">
    <cfRule type="cellIs" dxfId="8" priority="7" stopIfTrue="1" operator="greaterThanOrEqual">
      <formula>"●適合"</formula>
    </cfRule>
    <cfRule type="cellIs" dxfId="7" priority="8" stopIfTrue="1" operator="equal">
      <formula>"◆未達"</formula>
    </cfRule>
    <cfRule type="cellIs" dxfId="6" priority="9" stopIfTrue="1" operator="equal">
      <formula>"▼矛盾"</formula>
    </cfRule>
  </conditionalFormatting>
  <conditionalFormatting sqref="AJ123">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J160">
    <cfRule type="cellIs" dxfId="2" priority="1" stopIfTrue="1" operator="greaterThanOrEqual">
      <formula>"●適合"</formula>
    </cfRule>
    <cfRule type="cellIs" dxfId="1" priority="2" stopIfTrue="1" operator="equal">
      <formula>"◆未達"</formula>
    </cfRule>
    <cfRule type="cellIs" dxfId="0" priority="3" stopIfTrue="1" operator="equal">
      <formula>"▼矛盾"</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3" min="1" max="28" man="1"/>
    <brk id="142"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バリフリ【準ずる基準】</vt:lpstr>
      <vt:lpstr>バリフリ【準ずる基準】!Print_Area</vt:lpstr>
      <vt:lpstr>バリフリ【準ずる基準】!Print_Titles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金田　樹音</cp:lastModifiedBy>
  <cp:lastPrinted>2022-06-01T09:07:49Z</cp:lastPrinted>
  <dcterms:created xsi:type="dcterms:W3CDTF">2020-02-17T04:11:35Z</dcterms:created>
  <dcterms:modified xsi:type="dcterms:W3CDTF">2025-11-12T01:37:33Z</dcterms:modified>
</cp:coreProperties>
</file>